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orvatic\Desktop\za web 2. rebalans\"/>
    </mc:Choice>
  </mc:AlternateContent>
  <bookViews>
    <workbookView xWindow="240" yWindow="45" windowWidth="14865" windowHeight="8580"/>
  </bookViews>
  <sheets>
    <sheet name="010 05 - 2. rebalans" sheetId="6" r:id="rId1"/>
  </sheets>
  <definedNames>
    <definedName name="_xlnm.Print_Titles" localSheetId="0">'010 05 - 2. rebalans'!$1:$2</definedName>
    <definedName name="_xlnm.Print_Area" localSheetId="0">'010 05 - 2. rebalans'!$A$1:$E$78</definedName>
  </definedNames>
  <calcPr calcId="162913"/>
</workbook>
</file>

<file path=xl/calcChain.xml><?xml version="1.0" encoding="utf-8"?>
<calcChain xmlns="http://schemas.openxmlformats.org/spreadsheetml/2006/main">
  <c r="E39" i="6" l="1"/>
  <c r="E6" i="6" l="1"/>
  <c r="E66" i="6"/>
  <c r="E70" i="6"/>
  <c r="E68" i="6"/>
  <c r="E67" i="6" s="1"/>
  <c r="E40" i="6"/>
  <c r="E35" i="6"/>
  <c r="E57" i="6"/>
  <c r="E17" i="6"/>
  <c r="E76" i="6"/>
  <c r="D76" i="6"/>
  <c r="C76" i="6"/>
  <c r="E74" i="6"/>
  <c r="E73" i="6" s="1"/>
  <c r="E72" i="6" s="1"/>
  <c r="D74" i="6"/>
  <c r="C74" i="6"/>
  <c r="D73" i="6"/>
  <c r="D72" i="6" s="1"/>
  <c r="C73" i="6"/>
  <c r="C72" i="6"/>
  <c r="D64" i="6"/>
  <c r="C64" i="6"/>
  <c r="D63" i="6"/>
  <c r="C63" i="6"/>
  <c r="D62" i="6"/>
  <c r="C62" i="6"/>
  <c r="E60" i="6"/>
  <c r="D60" i="6"/>
  <c r="C60" i="6"/>
  <c r="C56" i="6" s="1"/>
  <c r="C55" i="6" s="1"/>
  <c r="D57" i="6"/>
  <c r="C57" i="6"/>
  <c r="E56" i="6"/>
  <c r="E55" i="6" s="1"/>
  <c r="D56" i="6"/>
  <c r="D55" i="6"/>
  <c r="E53" i="6"/>
  <c r="E52" i="6" s="1"/>
  <c r="E51" i="6" s="1"/>
  <c r="D53" i="6"/>
  <c r="C53" i="6"/>
  <c r="C52" i="6" s="1"/>
  <c r="C51" i="6" s="1"/>
  <c r="D52" i="6"/>
  <c r="D51" i="6" s="1"/>
  <c r="E49" i="6"/>
  <c r="E48" i="6" s="1"/>
  <c r="E47" i="6" s="1"/>
  <c r="D49" i="6"/>
  <c r="D48" i="6" s="1"/>
  <c r="D47" i="6" s="1"/>
  <c r="C49" i="6"/>
  <c r="C48" i="6" s="1"/>
  <c r="C47" i="6" s="1"/>
  <c r="D45" i="6"/>
  <c r="D44" i="6" s="1"/>
  <c r="D8" i="6" s="1"/>
  <c r="C45" i="6"/>
  <c r="C44" i="6" s="1"/>
  <c r="C8" i="6" s="1"/>
  <c r="D42" i="6"/>
  <c r="D39" i="6" s="1"/>
  <c r="D7" i="6" s="1"/>
  <c r="C42" i="6"/>
  <c r="C39" i="6" s="1"/>
  <c r="C7" i="6" s="1"/>
  <c r="E34" i="6"/>
  <c r="D35" i="6"/>
  <c r="C35" i="6"/>
  <c r="C34" i="6" s="1"/>
  <c r="C6" i="6" s="1"/>
  <c r="D34" i="6"/>
  <c r="D6" i="6" s="1"/>
  <c r="E31" i="6"/>
  <c r="D31" i="6"/>
  <c r="C31" i="6"/>
  <c r="E29" i="6"/>
  <c r="D29" i="6"/>
  <c r="C29" i="6"/>
  <c r="E27" i="6"/>
  <c r="D27" i="6"/>
  <c r="C27" i="6"/>
  <c r="D25" i="6"/>
  <c r="C25" i="6"/>
  <c r="E23" i="6"/>
  <c r="D23" i="6"/>
  <c r="C23" i="6"/>
  <c r="D17" i="6"/>
  <c r="C17" i="6"/>
  <c r="E13" i="6"/>
  <c r="D13" i="6"/>
  <c r="C13" i="6"/>
  <c r="C12" i="6" s="1"/>
  <c r="D12" i="6"/>
  <c r="E7" i="6" l="1"/>
  <c r="D5" i="6"/>
  <c r="E12" i="6"/>
  <c r="E11" i="6" s="1"/>
  <c r="C5" i="6"/>
  <c r="C11" i="6"/>
  <c r="C10" i="6" s="1"/>
  <c r="C9" i="6" s="1"/>
  <c r="C4" i="6" s="1"/>
  <c r="C3" i="6" s="1"/>
  <c r="D11" i="6"/>
  <c r="D10" i="6" s="1"/>
  <c r="D9" i="6" s="1"/>
  <c r="D4" i="6" s="1"/>
  <c r="D3" i="6" s="1"/>
  <c r="E10" i="6" l="1"/>
  <c r="E9" i="6" s="1"/>
  <c r="E4" i="6" s="1"/>
  <c r="E3" i="6" s="1"/>
  <c r="E5" i="6"/>
</calcChain>
</file>

<file path=xl/sharedStrings.xml><?xml version="1.0" encoding="utf-8"?>
<sst xmlns="http://schemas.openxmlformats.org/spreadsheetml/2006/main" count="136" uniqueCount="87">
  <si>
    <t>Naziv</t>
  </si>
  <si>
    <t>Opći prihodi i primici</t>
  </si>
  <si>
    <t>Vlastiti prihodi</t>
  </si>
  <si>
    <t>87.605.113</t>
  </si>
  <si>
    <t>Mehanizam za oporavak i otpornost</t>
  </si>
  <si>
    <t>49.687.500</t>
  </si>
  <si>
    <t>POLITIČKI SUSTAV</t>
  </si>
  <si>
    <t>PROVOĐENJE ZAKONODAVNE VLASTI</t>
  </si>
  <si>
    <t>A501000</t>
  </si>
  <si>
    <t>ADMINISTRACIJA I UPRAVLJANJE</t>
  </si>
  <si>
    <t>Rashodi za zaposlene</t>
  </si>
  <si>
    <t>Plaće (Bruto)</t>
  </si>
  <si>
    <t>88.844.100</t>
  </si>
  <si>
    <t>Ostali rashodi za zaposlene</t>
  </si>
  <si>
    <t>1.394.431</t>
  </si>
  <si>
    <t>Doprinosi na plaće</t>
  </si>
  <si>
    <t>14.659.500</t>
  </si>
  <si>
    <t>Materijalni rashodi</t>
  </si>
  <si>
    <t>Naknade troškova zaposlenima</t>
  </si>
  <si>
    <t>8.165.200</t>
  </si>
  <si>
    <t>Rashodi za materijal i energiju</t>
  </si>
  <si>
    <t>3.610.000</t>
  </si>
  <si>
    <t>Rashodi za usluge</t>
  </si>
  <si>
    <t>26.190.777</t>
  </si>
  <si>
    <t>Naknade troškova osobama izvan radnog odnosa</t>
  </si>
  <si>
    <t>Ostali nespomenuti rashodi poslovanja</t>
  </si>
  <si>
    <t>7.937.786</t>
  </si>
  <si>
    <t>Financijski rashodi</t>
  </si>
  <si>
    <t>Ostali financijski rashodi</t>
  </si>
  <si>
    <t>Pomoći dane u inozemstvo i unutar općeg proračuna</t>
  </si>
  <si>
    <t>Pomoći proračunskim korisnicima drugih proračuna</t>
  </si>
  <si>
    <t>Ostale naknade građanima i kućanstvima iz proračuna</t>
  </si>
  <si>
    <t>Ostali rashodi</t>
  </si>
  <si>
    <t>Kazne, penali i naknade štete</t>
  </si>
  <si>
    <t>Rashodi za nabavu proizvedene dugotrajne imovine</t>
  </si>
  <si>
    <t>Postrojenja i oprema</t>
  </si>
  <si>
    <t>3.755.000</t>
  </si>
  <si>
    <t>Knjige, umjetnička djela i ostale izložbene vrijednosti</t>
  </si>
  <si>
    <t>Fond solidarnosti Europske unije - potres ožujak 2020.</t>
  </si>
  <si>
    <t>Rashodi za dodatna ulaganja na nefinancijskoj imovini</t>
  </si>
  <si>
    <t>Dodatna ulaganja na građevinskim objektima</t>
  </si>
  <si>
    <t>A501004</t>
  </si>
  <si>
    <t>A501026</t>
  </si>
  <si>
    <t>Tekuće donacije</t>
  </si>
  <si>
    <t>A501032</t>
  </si>
  <si>
    <t>A501037</t>
  </si>
  <si>
    <t>Nematerijalna proizvedena imovina</t>
  </si>
  <si>
    <t>A501042</t>
  </si>
  <si>
    <t>Rashodi za nabavu neproizvedene dugotrajne imovine</t>
  </si>
  <si>
    <t>Nematerijalna imovina</t>
  </si>
  <si>
    <t>K501013</t>
  </si>
  <si>
    <t>INFORMATIZACIJA HRVATSKOG SABORA</t>
  </si>
  <si>
    <t>1.800.000</t>
  </si>
  <si>
    <t>1.750.000</t>
  </si>
  <si>
    <t>Prijenosi između proračunskih korisnika istog proračuna</t>
  </si>
  <si>
    <t>7.310.000</t>
  </si>
  <si>
    <r>
      <rPr>
        <b/>
        <sz val="9"/>
        <rFont val="Arial"/>
        <family val="2"/>
        <charset val="238"/>
      </rPr>
      <t>Šifra</t>
    </r>
  </si>
  <si>
    <r>
      <rPr>
        <b/>
        <sz val="9"/>
        <rFont val="Arial"/>
        <family val="2"/>
        <charset val="238"/>
      </rPr>
      <t>010</t>
    </r>
  </si>
  <si>
    <r>
      <rPr>
        <b/>
        <sz val="9"/>
        <rFont val="Arial"/>
        <family val="2"/>
        <charset val="238"/>
      </rPr>
      <t>HRVATSKI SABOR</t>
    </r>
  </si>
  <si>
    <r>
      <rPr>
        <b/>
        <sz val="9"/>
        <rFont val="Arial"/>
        <family val="2"/>
        <charset val="238"/>
      </rPr>
      <t>01005</t>
    </r>
  </si>
  <si>
    <r>
      <rPr>
        <b/>
        <sz val="9"/>
        <rFont val="Arial"/>
        <family val="2"/>
        <charset val="238"/>
      </rPr>
      <t>Hrvatski sabor</t>
    </r>
  </si>
  <si>
    <t>11</t>
  </si>
  <si>
    <t>31</t>
  </si>
  <si>
    <t>32</t>
  </si>
  <si>
    <t>21</t>
  </si>
  <si>
    <t>2101</t>
  </si>
  <si>
    <t>37</t>
  </si>
  <si>
    <t>Naknade građanima i kućanstvima na temelju osiguranja i druge naknade</t>
  </si>
  <si>
    <r>
      <rPr>
        <i/>
        <sz val="9"/>
        <rFont val="Arial"/>
        <family val="2"/>
        <charset val="238"/>
      </rPr>
      <t>Vlastiti prihodi</t>
    </r>
  </si>
  <si>
    <t>ODRŽAVANJE ZGRADE (NARODNO SVEUČILIŠTE OTOČAC)</t>
  </si>
  <si>
    <r>
      <rPr>
        <i/>
        <sz val="9"/>
        <rFont val="Arial"/>
        <family val="2"/>
        <charset val="238"/>
      </rPr>
      <t>Opći prihodi i primici</t>
    </r>
  </si>
  <si>
    <t>OBILJEŽAVANJE SPOMENDANA BLEIBURŠKE TRAGEDIJE I KRIŽNOG PUTA</t>
  </si>
  <si>
    <t>SPOMEN PODRUČJE JASENOVAC I OBILJEŽAVANJE ANTIFAŠISTIČKE BORBE U RH</t>
  </si>
  <si>
    <t>OBILJEŽAVANJE SJEĆANJA NA ŽRTVE SVIH TOTALITARNIH I AUTORITARNIH REŽIMA</t>
  </si>
  <si>
    <t>Početni plan 2022.</t>
  </si>
  <si>
    <t>23.240.777</t>
  </si>
  <si>
    <t>7.837.786</t>
  </si>
  <si>
    <t>3.105.000</t>
  </si>
  <si>
    <t>626.875</t>
  </si>
  <si>
    <t>Plan 2022. nakon 2. rebalansa</t>
  </si>
  <si>
    <t>Plan 2022. nakon 1. rebalansa</t>
  </si>
  <si>
    <t>88.674.100</t>
  </si>
  <si>
    <t>8.810.000</t>
  </si>
  <si>
    <t>8.337.786</t>
  </si>
  <si>
    <t>2.505.000</t>
  </si>
  <si>
    <t>TWINNING PROJEKT "OSNAŽIVANJE I DALJNJA PODRŠKA PARLAMENTIMA BOSNE I HERCEGOVINE U POSLOVIMA EU INTEGRACIJA - BA 16 IPA JH 01 18"</t>
  </si>
  <si>
    <t>23.840.777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</si>
</sst>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/>
    <xf numFmtId="3" fontId="1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right" vertical="top"/>
    </xf>
    <xf numFmtId="0" fontId="2" fillId="0" borderId="0" xfId="0" applyNumberFormat="1" applyFont="1" applyBorder="1"/>
    <xf numFmtId="0" fontId="4" fillId="0" borderId="0" xfId="0" applyNumberFormat="1" applyFont="1" applyBorder="1"/>
    <xf numFmtId="0" fontId="2" fillId="0" borderId="0" xfId="0" applyFont="1" applyFill="1" applyBorder="1" applyAlignment="1">
      <alignment horizontal="left" vertical="top" wrapText="1" indent="2" readingOrder="1"/>
    </xf>
    <xf numFmtId="3" fontId="3" fillId="0" borderId="1" xfId="0" applyNumberFormat="1" applyFont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 indent="1" readingOrder="1"/>
    </xf>
    <xf numFmtId="0" fontId="2" fillId="0" borderId="0" xfId="0" applyFont="1" applyFill="1" applyBorder="1" applyAlignment="1">
      <alignment horizontal="left" vertical="top" wrapText="1" indent="3" readingOrder="1"/>
    </xf>
    <xf numFmtId="0" fontId="4" fillId="0" borderId="0" xfId="0" applyFont="1" applyFill="1" applyBorder="1" applyAlignment="1">
      <alignment horizontal="left" vertical="top" wrapText="1" indent="3" readingOrder="1"/>
    </xf>
    <xf numFmtId="0" fontId="4" fillId="0" borderId="0" xfId="0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indent="4" readingOrder="1"/>
    </xf>
    <xf numFmtId="1" fontId="2" fillId="0" borderId="0" xfId="0" applyNumberFormat="1" applyFont="1" applyBorder="1"/>
    <xf numFmtId="1" fontId="2" fillId="0" borderId="2" xfId="0" applyNumberFormat="1" applyFont="1" applyBorder="1"/>
    <xf numFmtId="0" fontId="2" fillId="0" borderId="2" xfId="0" applyNumberFormat="1" applyFont="1" applyBorder="1"/>
    <xf numFmtId="3" fontId="2" fillId="0" borderId="2" xfId="0" applyNumberFormat="1" applyFont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right" vertical="top"/>
    </xf>
    <xf numFmtId="49" fontId="2" fillId="0" borderId="0" xfId="0" applyNumberFormat="1" applyFont="1" applyBorder="1" applyAlignment="1">
      <alignment horizontal="right" vertical="top"/>
    </xf>
    <xf numFmtId="3" fontId="0" fillId="0" borderId="0" xfId="0" applyNumberFormat="1"/>
    <xf numFmtId="4" fontId="0" fillId="0" borderId="0" xfId="0" applyNumberFormat="1"/>
    <xf numFmtId="4" fontId="2" fillId="0" borderId="0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workbookViewId="0">
      <selection activeCell="I11" sqref="I11"/>
    </sheetView>
  </sheetViews>
  <sheetFormatPr defaultRowHeight="12.75" x14ac:dyDescent="0.2"/>
  <cols>
    <col min="1" max="1" width="13.42578125" style="1" customWidth="1"/>
    <col min="2" max="2" width="45.28515625" style="1" customWidth="1"/>
    <col min="3" max="5" width="14.5703125" style="1" customWidth="1"/>
    <col min="7" max="7" width="11" customWidth="1"/>
    <col min="8" max="8" width="12.7109375" style="35" bestFit="1" customWidth="1"/>
    <col min="12" max="12" width="12.7109375" style="35" bestFit="1" customWidth="1"/>
  </cols>
  <sheetData>
    <row r="1" spans="1:6" ht="28.5" customHeight="1" x14ac:dyDescent="0.2">
      <c r="A1" s="37" t="s">
        <v>56</v>
      </c>
      <c r="B1" s="39" t="s">
        <v>0</v>
      </c>
      <c r="C1" s="41" t="s">
        <v>74</v>
      </c>
      <c r="D1" s="41" t="s">
        <v>80</v>
      </c>
      <c r="E1" s="41" t="s">
        <v>79</v>
      </c>
      <c r="F1" s="1"/>
    </row>
    <row r="2" spans="1:6" x14ac:dyDescent="0.2">
      <c r="A2" s="38"/>
      <c r="B2" s="40"/>
      <c r="C2" s="42"/>
      <c r="D2" s="42"/>
      <c r="E2" s="42"/>
      <c r="F2" s="1"/>
    </row>
    <row r="3" spans="1:6" x14ac:dyDescent="0.2">
      <c r="A3" s="3" t="s">
        <v>57</v>
      </c>
      <c r="B3" s="4" t="s">
        <v>58</v>
      </c>
      <c r="C3" s="20">
        <f>C4</f>
        <v>297115482</v>
      </c>
      <c r="D3" s="20">
        <f>D4</f>
        <v>297115482</v>
      </c>
      <c r="E3" s="20">
        <f>E4</f>
        <v>167364316</v>
      </c>
      <c r="F3" s="1"/>
    </row>
    <row r="4" spans="1:6" x14ac:dyDescent="0.2">
      <c r="A4" s="5" t="s">
        <v>59</v>
      </c>
      <c r="B4" s="6" t="s">
        <v>60</v>
      </c>
      <c r="C4" s="31">
        <f>C9</f>
        <v>297115482</v>
      </c>
      <c r="D4" s="31">
        <f>D9</f>
        <v>297115482</v>
      </c>
      <c r="E4" s="31">
        <f>E9</f>
        <v>167364316</v>
      </c>
      <c r="F4" s="1"/>
    </row>
    <row r="5" spans="1:6" x14ac:dyDescent="0.2">
      <c r="A5" s="7" t="s">
        <v>61</v>
      </c>
      <c r="B5" s="6" t="s">
        <v>1</v>
      </c>
      <c r="C5" s="8">
        <f>SUM(C12+C48+C52+C56+C63+C73)</f>
        <v>159767669</v>
      </c>
      <c r="D5" s="8">
        <f>SUM(D12+D48+D52+D56+D63+D73)</f>
        <v>159767669</v>
      </c>
      <c r="E5" s="8">
        <f>SUM(E12+E48+E52+E56+E63+E73)</f>
        <v>162547669</v>
      </c>
      <c r="F5" s="1"/>
    </row>
    <row r="6" spans="1:6" x14ac:dyDescent="0.2">
      <c r="A6" s="7" t="s">
        <v>62</v>
      </c>
      <c r="B6" s="6" t="s">
        <v>2</v>
      </c>
      <c r="C6" s="8">
        <f>SUM(C34)</f>
        <v>55200</v>
      </c>
      <c r="D6" s="8">
        <f>SUM(D34)</f>
        <v>55200</v>
      </c>
      <c r="E6" s="8">
        <f>SUM(E34+E67)</f>
        <v>146534</v>
      </c>
      <c r="F6" s="1"/>
    </row>
    <row r="7" spans="1:6" x14ac:dyDescent="0.2">
      <c r="A7" s="7">
        <v>5761</v>
      </c>
      <c r="B7" s="6" t="s">
        <v>38</v>
      </c>
      <c r="C7" s="16" t="str">
        <f>C39</f>
        <v>87.605.113</v>
      </c>
      <c r="D7" s="16" t="str">
        <f>D39</f>
        <v>87.605.113</v>
      </c>
      <c r="E7" s="8">
        <f>E39</f>
        <v>4670113</v>
      </c>
      <c r="F7" s="1"/>
    </row>
    <row r="8" spans="1:6" x14ac:dyDescent="0.2">
      <c r="A8" s="7">
        <v>581</v>
      </c>
      <c r="B8" s="17" t="s">
        <v>4</v>
      </c>
      <c r="C8" s="16" t="str">
        <f>C44</f>
        <v>49.687.500</v>
      </c>
      <c r="D8" s="16" t="str">
        <f>D44</f>
        <v>49.687.500</v>
      </c>
      <c r="E8" s="16"/>
      <c r="F8" s="1"/>
    </row>
    <row r="9" spans="1:6" x14ac:dyDescent="0.2">
      <c r="A9" s="21" t="s">
        <v>64</v>
      </c>
      <c r="B9" s="17" t="s">
        <v>6</v>
      </c>
      <c r="C9" s="8">
        <f>C10</f>
        <v>297115482</v>
      </c>
      <c r="D9" s="8">
        <f>D10</f>
        <v>297115482</v>
      </c>
      <c r="E9" s="8">
        <f>E10</f>
        <v>167364316</v>
      </c>
      <c r="F9" s="1"/>
    </row>
    <row r="10" spans="1:6" x14ac:dyDescent="0.2">
      <c r="A10" s="19" t="s">
        <v>65</v>
      </c>
      <c r="B10" s="17" t="s">
        <v>7</v>
      </c>
      <c r="C10" s="8">
        <f>SUM(C11+C47+C51+C55+C62+C72)</f>
        <v>297115482</v>
      </c>
      <c r="D10" s="8">
        <f>SUM(D11+D47+D51+D55+D62+D72)</f>
        <v>297115482</v>
      </c>
      <c r="E10" s="8">
        <f>SUM(E11+E47+E51+E55+E62+E66+E72)</f>
        <v>167364316</v>
      </c>
      <c r="F10" s="1"/>
    </row>
    <row r="11" spans="1:6" x14ac:dyDescent="0.2">
      <c r="A11" s="22" t="s">
        <v>8</v>
      </c>
      <c r="B11" s="17" t="s">
        <v>9</v>
      </c>
      <c r="C11" s="8">
        <f>SUM(C12+C34+C39+C44)</f>
        <v>292996107</v>
      </c>
      <c r="D11" s="8">
        <f>SUM(D12+D34+D39+D44)</f>
        <v>292996107</v>
      </c>
      <c r="E11" s="8">
        <f>SUM(E12+E34+E39+E44)</f>
        <v>163070592</v>
      </c>
      <c r="F11" s="1"/>
    </row>
    <row r="12" spans="1:6" x14ac:dyDescent="0.2">
      <c r="A12" s="23" t="s">
        <v>61</v>
      </c>
      <c r="B12" s="24" t="s">
        <v>1</v>
      </c>
      <c r="C12" s="8">
        <f>SUM(C13+C17+C23+C25+C27+C29+C31)</f>
        <v>155648294</v>
      </c>
      <c r="D12" s="8">
        <f>SUM(D13+D17+D23+D25+D27+D29+D31)</f>
        <v>155648294</v>
      </c>
      <c r="E12" s="8">
        <f>SUM(E13+E17+E23+E25+E27+E29+E31)</f>
        <v>158328294</v>
      </c>
      <c r="F12" s="1"/>
    </row>
    <row r="13" spans="1:6" x14ac:dyDescent="0.2">
      <c r="A13" s="25" t="s">
        <v>62</v>
      </c>
      <c r="B13" s="17" t="s">
        <v>10</v>
      </c>
      <c r="C13" s="8">
        <f>SUM(C14+C15+C16)</f>
        <v>104898031</v>
      </c>
      <c r="D13" s="8">
        <f>SUM(D14+D15+D16)</f>
        <v>104898031</v>
      </c>
      <c r="E13" s="8">
        <f>SUM(E14+E15+E16)</f>
        <v>104898031</v>
      </c>
      <c r="F13" s="1"/>
    </row>
    <row r="14" spans="1:6" x14ac:dyDescent="0.2">
      <c r="A14" s="26">
        <v>311</v>
      </c>
      <c r="B14" s="17" t="s">
        <v>11</v>
      </c>
      <c r="C14" s="16" t="s">
        <v>12</v>
      </c>
      <c r="D14" s="16" t="s">
        <v>12</v>
      </c>
      <c r="E14" s="33" t="s">
        <v>81</v>
      </c>
      <c r="F14" s="1"/>
    </row>
    <row r="15" spans="1:6" x14ac:dyDescent="0.2">
      <c r="A15" s="26">
        <v>312</v>
      </c>
      <c r="B15" s="17" t="s">
        <v>13</v>
      </c>
      <c r="C15" s="16" t="s">
        <v>14</v>
      </c>
      <c r="D15" s="16" t="s">
        <v>14</v>
      </c>
      <c r="E15" s="8">
        <v>1564431</v>
      </c>
      <c r="F15" s="1"/>
    </row>
    <row r="16" spans="1:6" x14ac:dyDescent="0.2">
      <c r="A16" s="26">
        <v>313</v>
      </c>
      <c r="B16" s="17" t="s">
        <v>15</v>
      </c>
      <c r="C16" s="16" t="s">
        <v>16</v>
      </c>
      <c r="D16" s="16" t="s">
        <v>16</v>
      </c>
      <c r="E16" s="16" t="s">
        <v>16</v>
      </c>
      <c r="F16" s="1"/>
    </row>
    <row r="17" spans="1:8" x14ac:dyDescent="0.2">
      <c r="A17" s="25" t="s">
        <v>63</v>
      </c>
      <c r="B17" s="17" t="s">
        <v>17</v>
      </c>
      <c r="C17" s="8">
        <f>SUM(C18+C19+C20+C21+C22)</f>
        <v>46549763</v>
      </c>
      <c r="D17" s="30">
        <f>SUM(D18+D19+D20+D21+D22)</f>
        <v>47199763</v>
      </c>
      <c r="E17" s="30">
        <f>SUM(E18+E19+E20+E21+E22)</f>
        <v>50499763</v>
      </c>
      <c r="F17" s="1"/>
    </row>
    <row r="18" spans="1:8" x14ac:dyDescent="0.2">
      <c r="A18" s="26">
        <v>321</v>
      </c>
      <c r="B18" s="17" t="s">
        <v>18</v>
      </c>
      <c r="C18" s="16" t="s">
        <v>19</v>
      </c>
      <c r="D18" s="16" t="s">
        <v>19</v>
      </c>
      <c r="E18" s="8">
        <v>8365200</v>
      </c>
      <c r="F18" s="1"/>
    </row>
    <row r="19" spans="1:8" x14ac:dyDescent="0.2">
      <c r="A19" s="26">
        <v>322</v>
      </c>
      <c r="B19" s="17" t="s">
        <v>20</v>
      </c>
      <c r="C19" s="16" t="s">
        <v>21</v>
      </c>
      <c r="D19" s="32" t="s">
        <v>55</v>
      </c>
      <c r="E19" s="32" t="s">
        <v>82</v>
      </c>
      <c r="F19" s="1"/>
      <c r="G19" s="34"/>
    </row>
    <row r="20" spans="1:8" x14ac:dyDescent="0.2">
      <c r="A20" s="26">
        <v>323</v>
      </c>
      <c r="B20" s="17" t="s">
        <v>22</v>
      </c>
      <c r="C20" s="16" t="s">
        <v>23</v>
      </c>
      <c r="D20" s="32" t="s">
        <v>75</v>
      </c>
      <c r="E20" s="32" t="s">
        <v>86</v>
      </c>
      <c r="F20" s="1"/>
    </row>
    <row r="21" spans="1:8" x14ac:dyDescent="0.2">
      <c r="A21" s="26">
        <v>324</v>
      </c>
      <c r="B21" s="17" t="s">
        <v>24</v>
      </c>
      <c r="C21" s="8">
        <v>646000</v>
      </c>
      <c r="D21" s="8">
        <v>646000</v>
      </c>
      <c r="E21" s="8">
        <v>1146000</v>
      </c>
      <c r="F21" s="1"/>
      <c r="H21" s="36"/>
    </row>
    <row r="22" spans="1:8" x14ac:dyDescent="0.2">
      <c r="A22" s="26">
        <v>329</v>
      </c>
      <c r="B22" s="17" t="s">
        <v>25</v>
      </c>
      <c r="C22" s="16" t="s">
        <v>26</v>
      </c>
      <c r="D22" s="32" t="s">
        <v>76</v>
      </c>
      <c r="E22" s="32" t="s">
        <v>83</v>
      </c>
      <c r="F22" s="1"/>
    </row>
    <row r="23" spans="1:8" x14ac:dyDescent="0.2">
      <c r="A23" s="25">
        <v>34</v>
      </c>
      <c r="B23" s="17" t="s">
        <v>27</v>
      </c>
      <c r="C23" s="8">
        <f>C24</f>
        <v>40500</v>
      </c>
      <c r="D23" s="8">
        <f>D24</f>
        <v>40500</v>
      </c>
      <c r="E23" s="8">
        <f>E24</f>
        <v>40500</v>
      </c>
      <c r="F23" s="1"/>
    </row>
    <row r="24" spans="1:8" x14ac:dyDescent="0.2">
      <c r="A24" s="26">
        <v>343</v>
      </c>
      <c r="B24" s="17" t="s">
        <v>28</v>
      </c>
      <c r="C24" s="8">
        <v>40500</v>
      </c>
      <c r="D24" s="8">
        <v>40500</v>
      </c>
      <c r="E24" s="8">
        <v>40500</v>
      </c>
      <c r="F24" s="1"/>
    </row>
    <row r="25" spans="1:8" x14ac:dyDescent="0.2">
      <c r="A25" s="25">
        <v>36</v>
      </c>
      <c r="B25" s="17" t="s">
        <v>29</v>
      </c>
      <c r="C25" s="8">
        <f>C26</f>
        <v>20000</v>
      </c>
      <c r="D25" s="8">
        <f>D26</f>
        <v>20000</v>
      </c>
      <c r="E25" s="8"/>
      <c r="F25" s="1"/>
    </row>
    <row r="26" spans="1:8" x14ac:dyDescent="0.2">
      <c r="A26" s="26">
        <v>366</v>
      </c>
      <c r="B26" s="17" t="s">
        <v>30</v>
      </c>
      <c r="C26" s="8">
        <v>20000</v>
      </c>
      <c r="D26" s="8">
        <v>20000</v>
      </c>
      <c r="E26" s="8"/>
      <c r="F26" s="1"/>
    </row>
    <row r="27" spans="1:8" ht="24" x14ac:dyDescent="0.2">
      <c r="A27" s="25" t="s">
        <v>66</v>
      </c>
      <c r="B27" s="9" t="s">
        <v>67</v>
      </c>
      <c r="C27" s="8">
        <f>C28</f>
        <v>100000</v>
      </c>
      <c r="D27" s="8">
        <f>D28</f>
        <v>100000</v>
      </c>
      <c r="E27" s="8">
        <f>E28</f>
        <v>100000</v>
      </c>
      <c r="F27" s="1"/>
    </row>
    <row r="28" spans="1:8" x14ac:dyDescent="0.2">
      <c r="A28" s="26">
        <v>372</v>
      </c>
      <c r="B28" s="17" t="s">
        <v>31</v>
      </c>
      <c r="C28" s="8">
        <v>100000</v>
      </c>
      <c r="D28" s="8">
        <v>100000</v>
      </c>
      <c r="E28" s="8">
        <v>100000</v>
      </c>
      <c r="F28" s="1"/>
    </row>
    <row r="29" spans="1:8" x14ac:dyDescent="0.2">
      <c r="A29" s="25">
        <v>38</v>
      </c>
      <c r="B29" s="17" t="s">
        <v>32</v>
      </c>
      <c r="C29" s="8">
        <f>C30</f>
        <v>200000</v>
      </c>
      <c r="D29" s="8">
        <f>D30</f>
        <v>200000</v>
      </c>
      <c r="E29" s="8">
        <f>E30</f>
        <v>200000</v>
      </c>
      <c r="F29" s="1"/>
    </row>
    <row r="30" spans="1:8" x14ac:dyDescent="0.2">
      <c r="A30" s="26">
        <v>383</v>
      </c>
      <c r="B30" s="17" t="s">
        <v>33</v>
      </c>
      <c r="C30" s="8">
        <v>200000</v>
      </c>
      <c r="D30" s="8">
        <v>200000</v>
      </c>
      <c r="E30" s="8">
        <v>200000</v>
      </c>
      <c r="F30" s="1"/>
    </row>
    <row r="31" spans="1:8" x14ac:dyDescent="0.2">
      <c r="A31" s="25">
        <v>42</v>
      </c>
      <c r="B31" s="17" t="s">
        <v>34</v>
      </c>
      <c r="C31" s="8">
        <f>SUM(C32+C33)</f>
        <v>3840000</v>
      </c>
      <c r="D31" s="30">
        <f>SUM(D32+D33)</f>
        <v>3190000</v>
      </c>
      <c r="E31" s="30">
        <f>SUM(E32+E33)</f>
        <v>2590000</v>
      </c>
      <c r="F31" s="1"/>
    </row>
    <row r="32" spans="1:8" x14ac:dyDescent="0.2">
      <c r="A32" s="26">
        <v>422</v>
      </c>
      <c r="B32" s="17" t="s">
        <v>35</v>
      </c>
      <c r="C32" s="16" t="s">
        <v>36</v>
      </c>
      <c r="D32" s="32" t="s">
        <v>77</v>
      </c>
      <c r="E32" s="32" t="s">
        <v>84</v>
      </c>
      <c r="F32" s="1"/>
    </row>
    <row r="33" spans="1:6" x14ac:dyDescent="0.2">
      <c r="A33" s="26">
        <v>424</v>
      </c>
      <c r="B33" s="17" t="s">
        <v>37</v>
      </c>
      <c r="C33" s="8">
        <v>85000</v>
      </c>
      <c r="D33" s="8">
        <v>85000</v>
      </c>
      <c r="E33" s="8">
        <v>85000</v>
      </c>
      <c r="F33" s="1"/>
    </row>
    <row r="34" spans="1:6" x14ac:dyDescent="0.2">
      <c r="A34" s="23">
        <v>31</v>
      </c>
      <c r="B34" s="10" t="s">
        <v>68</v>
      </c>
      <c r="C34" s="8">
        <f>C35</f>
        <v>55200</v>
      </c>
      <c r="D34" s="8">
        <f>D35</f>
        <v>55200</v>
      </c>
      <c r="E34" s="8">
        <f>E35</f>
        <v>72185</v>
      </c>
      <c r="F34" s="1"/>
    </row>
    <row r="35" spans="1:6" x14ac:dyDescent="0.2">
      <c r="A35" s="25" t="s">
        <v>63</v>
      </c>
      <c r="B35" s="17" t="s">
        <v>17</v>
      </c>
      <c r="C35" s="8">
        <f>SUM(C36+C37)</f>
        <v>55200</v>
      </c>
      <c r="D35" s="8">
        <f>SUM(D36+D37)</f>
        <v>55200</v>
      </c>
      <c r="E35" s="8">
        <f>SUM(E36+E37+E38)</f>
        <v>72185</v>
      </c>
      <c r="F35" s="1"/>
    </row>
    <row r="36" spans="1:6" x14ac:dyDescent="0.2">
      <c r="A36" s="26">
        <v>322</v>
      </c>
      <c r="B36" s="17" t="s">
        <v>20</v>
      </c>
      <c r="C36" s="8">
        <v>14400</v>
      </c>
      <c r="D36" s="8">
        <v>14400</v>
      </c>
      <c r="E36" s="8">
        <v>24400</v>
      </c>
      <c r="F36" s="1"/>
    </row>
    <row r="37" spans="1:6" x14ac:dyDescent="0.2">
      <c r="A37" s="26">
        <v>323</v>
      </c>
      <c r="B37" s="17" t="s">
        <v>22</v>
      </c>
      <c r="C37" s="8">
        <v>40800</v>
      </c>
      <c r="D37" s="8">
        <v>40800</v>
      </c>
      <c r="E37" s="8">
        <v>46800</v>
      </c>
      <c r="F37" s="1"/>
    </row>
    <row r="38" spans="1:6" x14ac:dyDescent="0.2">
      <c r="A38" s="26">
        <v>329</v>
      </c>
      <c r="B38" s="17" t="s">
        <v>25</v>
      </c>
      <c r="C38" s="8"/>
      <c r="D38" s="8"/>
      <c r="E38" s="8">
        <v>985</v>
      </c>
      <c r="F38" s="1"/>
    </row>
    <row r="39" spans="1:6" x14ac:dyDescent="0.2">
      <c r="A39" s="23">
        <v>5761</v>
      </c>
      <c r="B39" s="18" t="s">
        <v>38</v>
      </c>
      <c r="C39" s="16" t="str">
        <f>C42</f>
        <v>87.605.113</v>
      </c>
      <c r="D39" s="16" t="str">
        <f>D42</f>
        <v>87.605.113</v>
      </c>
      <c r="E39" s="8">
        <f>E40+E42</f>
        <v>4670113</v>
      </c>
      <c r="F39" s="1"/>
    </row>
    <row r="40" spans="1:6" x14ac:dyDescent="0.2">
      <c r="A40" s="25" t="s">
        <v>63</v>
      </c>
      <c r="B40" s="17" t="s">
        <v>17</v>
      </c>
      <c r="C40" s="16"/>
      <c r="D40" s="16"/>
      <c r="E40" s="8">
        <f>E41</f>
        <v>4670113</v>
      </c>
      <c r="F40" s="1"/>
    </row>
    <row r="41" spans="1:6" x14ac:dyDescent="0.2">
      <c r="A41" s="26">
        <v>323</v>
      </c>
      <c r="B41" s="17" t="s">
        <v>22</v>
      </c>
      <c r="C41" s="16"/>
      <c r="D41" s="16"/>
      <c r="E41" s="8">
        <v>4670113</v>
      </c>
      <c r="F41" s="1"/>
    </row>
    <row r="42" spans="1:6" x14ac:dyDescent="0.2">
      <c r="A42" s="25">
        <v>45</v>
      </c>
      <c r="B42" s="17" t="s">
        <v>39</v>
      </c>
      <c r="C42" s="16" t="str">
        <f t="shared" ref="C42:D42" si="0">C43</f>
        <v>87.605.113</v>
      </c>
      <c r="D42" s="16" t="str">
        <f t="shared" si="0"/>
        <v>87.605.113</v>
      </c>
      <c r="E42" s="16"/>
      <c r="F42" s="1"/>
    </row>
    <row r="43" spans="1:6" x14ac:dyDescent="0.2">
      <c r="A43" s="26">
        <v>451</v>
      </c>
      <c r="B43" s="17" t="s">
        <v>40</v>
      </c>
      <c r="C43" s="16" t="s">
        <v>3</v>
      </c>
      <c r="D43" s="16" t="s">
        <v>3</v>
      </c>
      <c r="E43" s="16"/>
      <c r="F43" s="1"/>
    </row>
    <row r="44" spans="1:6" x14ac:dyDescent="0.2">
      <c r="A44" s="23">
        <v>581</v>
      </c>
      <c r="B44" s="18" t="s">
        <v>4</v>
      </c>
      <c r="C44" s="16" t="str">
        <f t="shared" ref="C44:D45" si="1">C45</f>
        <v>49.687.500</v>
      </c>
      <c r="D44" s="16" t="str">
        <f t="shared" si="1"/>
        <v>49.687.500</v>
      </c>
      <c r="E44" s="16"/>
      <c r="F44" s="1"/>
    </row>
    <row r="45" spans="1:6" x14ac:dyDescent="0.2">
      <c r="A45" s="25">
        <v>45</v>
      </c>
      <c r="B45" s="17" t="s">
        <v>39</v>
      </c>
      <c r="C45" s="16" t="str">
        <f t="shared" si="1"/>
        <v>49.687.500</v>
      </c>
      <c r="D45" s="16" t="str">
        <f t="shared" si="1"/>
        <v>49.687.500</v>
      </c>
      <c r="E45" s="16"/>
      <c r="F45" s="1"/>
    </row>
    <row r="46" spans="1:6" x14ac:dyDescent="0.2">
      <c r="A46" s="26">
        <v>451</v>
      </c>
      <c r="B46" s="17" t="s">
        <v>40</v>
      </c>
      <c r="C46" s="16" t="s">
        <v>5</v>
      </c>
      <c r="D46" s="16" t="s">
        <v>5</v>
      </c>
      <c r="E46" s="16"/>
      <c r="F46" s="1"/>
    </row>
    <row r="47" spans="1:6" ht="24" x14ac:dyDescent="0.2">
      <c r="A47" s="22" t="s">
        <v>41</v>
      </c>
      <c r="B47" s="9" t="s">
        <v>69</v>
      </c>
      <c r="C47" s="8">
        <f t="shared" ref="C47:E49" si="2">C48</f>
        <v>360000</v>
      </c>
      <c r="D47" s="8">
        <f t="shared" si="2"/>
        <v>360000</v>
      </c>
      <c r="E47" s="8">
        <f t="shared" si="2"/>
        <v>360000</v>
      </c>
      <c r="F47" s="1"/>
    </row>
    <row r="48" spans="1:6" x14ac:dyDescent="0.2">
      <c r="A48" s="23" t="s">
        <v>61</v>
      </c>
      <c r="B48" s="11" t="s">
        <v>70</v>
      </c>
      <c r="C48" s="8">
        <f t="shared" si="2"/>
        <v>360000</v>
      </c>
      <c r="D48" s="8">
        <f t="shared" si="2"/>
        <v>360000</v>
      </c>
      <c r="E48" s="8">
        <f t="shared" si="2"/>
        <v>360000</v>
      </c>
      <c r="F48" s="1"/>
    </row>
    <row r="49" spans="1:6" x14ac:dyDescent="0.2">
      <c r="A49" s="25">
        <v>36</v>
      </c>
      <c r="B49" s="17" t="s">
        <v>29</v>
      </c>
      <c r="C49" s="8">
        <f t="shared" si="2"/>
        <v>360000</v>
      </c>
      <c r="D49" s="8">
        <f t="shared" si="2"/>
        <v>360000</v>
      </c>
      <c r="E49" s="8">
        <f t="shared" si="2"/>
        <v>360000</v>
      </c>
      <c r="F49" s="1"/>
    </row>
    <row r="50" spans="1:6" x14ac:dyDescent="0.2">
      <c r="A50" s="26">
        <v>366</v>
      </c>
      <c r="B50" s="17" t="s">
        <v>30</v>
      </c>
      <c r="C50" s="8">
        <v>360000</v>
      </c>
      <c r="D50" s="8">
        <v>360000</v>
      </c>
      <c r="E50" s="8">
        <v>360000</v>
      </c>
      <c r="F50" s="1"/>
    </row>
    <row r="51" spans="1:6" ht="24" x14ac:dyDescent="0.2">
      <c r="A51" s="22" t="s">
        <v>42</v>
      </c>
      <c r="B51" s="9" t="s">
        <v>71</v>
      </c>
      <c r="C51" s="8">
        <f t="shared" ref="C51:E53" si="3">C52</f>
        <v>500000</v>
      </c>
      <c r="D51" s="8">
        <f t="shared" si="3"/>
        <v>500000</v>
      </c>
      <c r="E51" s="8">
        <f t="shared" si="3"/>
        <v>500000</v>
      </c>
      <c r="F51" s="1"/>
    </row>
    <row r="52" spans="1:6" x14ac:dyDescent="0.2">
      <c r="A52" s="23" t="s">
        <v>61</v>
      </c>
      <c r="B52" s="11" t="s">
        <v>70</v>
      </c>
      <c r="C52" s="8">
        <f t="shared" si="3"/>
        <v>500000</v>
      </c>
      <c r="D52" s="8">
        <f t="shared" si="3"/>
        <v>500000</v>
      </c>
      <c r="E52" s="8">
        <f t="shared" si="3"/>
        <v>500000</v>
      </c>
      <c r="F52" s="1"/>
    </row>
    <row r="53" spans="1:6" x14ac:dyDescent="0.2">
      <c r="A53" s="25">
        <v>38</v>
      </c>
      <c r="B53" s="17" t="s">
        <v>32</v>
      </c>
      <c r="C53" s="8">
        <f t="shared" si="3"/>
        <v>500000</v>
      </c>
      <c r="D53" s="8">
        <f t="shared" si="3"/>
        <v>500000</v>
      </c>
      <c r="E53" s="8">
        <f t="shared" si="3"/>
        <v>500000</v>
      </c>
      <c r="F53" s="1"/>
    </row>
    <row r="54" spans="1:6" x14ac:dyDescent="0.2">
      <c r="A54" s="26">
        <v>381</v>
      </c>
      <c r="B54" s="17" t="s">
        <v>43</v>
      </c>
      <c r="C54" s="8">
        <v>500000</v>
      </c>
      <c r="D54" s="8">
        <v>500000</v>
      </c>
      <c r="E54" s="8">
        <v>500000</v>
      </c>
      <c r="F54" s="1"/>
    </row>
    <row r="55" spans="1:6" ht="24" x14ac:dyDescent="0.2">
      <c r="A55" s="22" t="s">
        <v>44</v>
      </c>
      <c r="B55" s="12" t="s">
        <v>72</v>
      </c>
      <c r="C55" s="8">
        <f>C56</f>
        <v>500000</v>
      </c>
      <c r="D55" s="8">
        <f>D56</f>
        <v>500000</v>
      </c>
      <c r="E55" s="8">
        <f>E56</f>
        <v>700000</v>
      </c>
      <c r="F55" s="1"/>
    </row>
    <row r="56" spans="1:6" ht="13.5" customHeight="1" x14ac:dyDescent="0.2">
      <c r="A56" s="23" t="s">
        <v>61</v>
      </c>
      <c r="B56" s="11" t="s">
        <v>70</v>
      </c>
      <c r="C56" s="8">
        <f>C57+C60</f>
        <v>500000</v>
      </c>
      <c r="D56" s="8">
        <f>D57+D60</f>
        <v>500000</v>
      </c>
      <c r="E56" s="8">
        <f>E57+E60</f>
        <v>700000</v>
      </c>
      <c r="F56" s="1"/>
    </row>
    <row r="57" spans="1:6" x14ac:dyDescent="0.2">
      <c r="A57" s="25">
        <v>36</v>
      </c>
      <c r="B57" s="17" t="s">
        <v>29</v>
      </c>
      <c r="C57" s="8">
        <f>C58</f>
        <v>200000</v>
      </c>
      <c r="D57" s="8">
        <f>D58</f>
        <v>200000</v>
      </c>
      <c r="E57" s="8">
        <f>E58+E59</f>
        <v>400000</v>
      </c>
      <c r="F57" s="1"/>
    </row>
    <row r="58" spans="1:6" x14ac:dyDescent="0.2">
      <c r="A58" s="26">
        <v>366</v>
      </c>
      <c r="B58" s="17" t="s">
        <v>30</v>
      </c>
      <c r="C58" s="8">
        <v>200000</v>
      </c>
      <c r="D58" s="8">
        <v>200000</v>
      </c>
      <c r="E58" s="8">
        <v>200000</v>
      </c>
      <c r="F58" s="1"/>
    </row>
    <row r="59" spans="1:6" x14ac:dyDescent="0.2">
      <c r="A59" s="26">
        <v>369</v>
      </c>
      <c r="B59" s="17" t="s">
        <v>54</v>
      </c>
      <c r="C59" s="8"/>
      <c r="D59" s="8"/>
      <c r="E59" s="8">
        <v>200000</v>
      </c>
      <c r="F59" s="1"/>
    </row>
    <row r="60" spans="1:6" x14ac:dyDescent="0.2">
      <c r="A60" s="25">
        <v>38</v>
      </c>
      <c r="B60" s="17" t="s">
        <v>32</v>
      </c>
      <c r="C60" s="8">
        <f>C61</f>
        <v>300000</v>
      </c>
      <c r="D60" s="8">
        <f>D61</f>
        <v>300000</v>
      </c>
      <c r="E60" s="8">
        <f>E61</f>
        <v>300000</v>
      </c>
      <c r="F60" s="1"/>
    </row>
    <row r="61" spans="1:6" x14ac:dyDescent="0.2">
      <c r="A61" s="26">
        <v>381</v>
      </c>
      <c r="B61" s="17" t="s">
        <v>43</v>
      </c>
      <c r="C61" s="8">
        <v>300000</v>
      </c>
      <c r="D61" s="8">
        <v>300000</v>
      </c>
      <c r="E61" s="8">
        <v>300000</v>
      </c>
      <c r="F61" s="1"/>
    </row>
    <row r="62" spans="1:6" ht="24" x14ac:dyDescent="0.2">
      <c r="A62" s="22" t="s">
        <v>45</v>
      </c>
      <c r="B62" s="9" t="s">
        <v>73</v>
      </c>
      <c r="C62" s="8">
        <f t="shared" ref="C62:D64" si="4">C63</f>
        <v>100000</v>
      </c>
      <c r="D62" s="8">
        <f t="shared" si="4"/>
        <v>100000</v>
      </c>
      <c r="E62" s="8"/>
      <c r="F62" s="1"/>
    </row>
    <row r="63" spans="1:6" x14ac:dyDescent="0.2">
      <c r="A63" s="23" t="s">
        <v>61</v>
      </c>
      <c r="B63" s="11" t="s">
        <v>70</v>
      </c>
      <c r="C63" s="8">
        <f t="shared" si="4"/>
        <v>100000</v>
      </c>
      <c r="D63" s="8">
        <f t="shared" si="4"/>
        <v>100000</v>
      </c>
      <c r="E63" s="8"/>
      <c r="F63" s="1"/>
    </row>
    <row r="64" spans="1:6" x14ac:dyDescent="0.2">
      <c r="A64" s="25">
        <v>38</v>
      </c>
      <c r="B64" s="17" t="s">
        <v>32</v>
      </c>
      <c r="C64" s="8">
        <f t="shared" si="4"/>
        <v>100000</v>
      </c>
      <c r="D64" s="8">
        <f t="shared" si="4"/>
        <v>100000</v>
      </c>
      <c r="E64" s="8"/>
      <c r="F64" s="1"/>
    </row>
    <row r="65" spans="1:6" x14ac:dyDescent="0.2">
      <c r="A65" s="26">
        <v>381</v>
      </c>
      <c r="B65" s="17" t="s">
        <v>43</v>
      </c>
      <c r="C65" s="8">
        <v>100000</v>
      </c>
      <c r="D65" s="8">
        <v>100000</v>
      </c>
      <c r="E65" s="8"/>
      <c r="F65" s="1"/>
    </row>
    <row r="66" spans="1:6" ht="36" x14ac:dyDescent="0.2">
      <c r="A66" s="22" t="s">
        <v>47</v>
      </c>
      <c r="B66" s="9" t="s">
        <v>85</v>
      </c>
      <c r="C66" s="8"/>
      <c r="D66" s="8"/>
      <c r="E66" s="8">
        <f>E67</f>
        <v>74349</v>
      </c>
      <c r="F66" s="1"/>
    </row>
    <row r="67" spans="1:6" x14ac:dyDescent="0.2">
      <c r="A67" s="23">
        <v>31</v>
      </c>
      <c r="B67" s="10" t="s">
        <v>68</v>
      </c>
      <c r="C67" s="8"/>
      <c r="D67" s="8"/>
      <c r="E67" s="8">
        <f>E68+E70</f>
        <v>74349</v>
      </c>
      <c r="F67" s="1"/>
    </row>
    <row r="68" spans="1:6" x14ac:dyDescent="0.2">
      <c r="A68" s="25" t="s">
        <v>63</v>
      </c>
      <c r="B68" s="17" t="s">
        <v>17</v>
      </c>
      <c r="C68" s="8"/>
      <c r="D68" s="8"/>
      <c r="E68" s="8">
        <f>E69</f>
        <v>37880</v>
      </c>
      <c r="F68" s="1"/>
    </row>
    <row r="69" spans="1:6" x14ac:dyDescent="0.2">
      <c r="A69" s="26">
        <v>323</v>
      </c>
      <c r="B69" s="17" t="s">
        <v>22</v>
      </c>
      <c r="C69" s="8"/>
      <c r="D69" s="8"/>
      <c r="E69" s="8">
        <v>37880</v>
      </c>
      <c r="F69" s="1"/>
    </row>
    <row r="70" spans="1:6" x14ac:dyDescent="0.2">
      <c r="A70" s="25">
        <v>42</v>
      </c>
      <c r="B70" s="17" t="s">
        <v>34</v>
      </c>
      <c r="C70" s="8"/>
      <c r="D70" s="8"/>
      <c r="E70" s="8">
        <f>E71</f>
        <v>36469</v>
      </c>
      <c r="F70" s="1"/>
    </row>
    <row r="71" spans="1:6" x14ac:dyDescent="0.2">
      <c r="A71" s="26">
        <v>422</v>
      </c>
      <c r="B71" s="17" t="s">
        <v>35</v>
      </c>
      <c r="C71" s="8"/>
      <c r="D71" s="8"/>
      <c r="E71" s="8">
        <v>36469</v>
      </c>
      <c r="F71" s="1"/>
    </row>
    <row r="72" spans="1:6" x14ac:dyDescent="0.2">
      <c r="A72" s="22" t="s">
        <v>50</v>
      </c>
      <c r="B72" s="15" t="s">
        <v>51</v>
      </c>
      <c r="C72" s="8">
        <f>C73</f>
        <v>2659375</v>
      </c>
      <c r="D72" s="8">
        <f>D73</f>
        <v>2659375</v>
      </c>
      <c r="E72" s="8">
        <f>E73</f>
        <v>2659375</v>
      </c>
      <c r="F72" s="1"/>
    </row>
    <row r="73" spans="1:6" x14ac:dyDescent="0.2">
      <c r="A73" s="23">
        <v>11</v>
      </c>
      <c r="B73" s="18" t="s">
        <v>1</v>
      </c>
      <c r="C73" s="8">
        <f>C74+C76</f>
        <v>2659375</v>
      </c>
      <c r="D73" s="8">
        <f>D74+D76</f>
        <v>2659375</v>
      </c>
      <c r="E73" s="8">
        <f>E74+E76</f>
        <v>2659375</v>
      </c>
      <c r="F73" s="1"/>
    </row>
    <row r="74" spans="1:6" x14ac:dyDescent="0.2">
      <c r="A74" s="25">
        <v>41</v>
      </c>
      <c r="B74" s="17" t="s">
        <v>48</v>
      </c>
      <c r="C74" s="8">
        <f>C75</f>
        <v>576875</v>
      </c>
      <c r="D74" s="30" t="str">
        <f>D75</f>
        <v>626.875</v>
      </c>
      <c r="E74" s="30" t="str">
        <f>E75</f>
        <v>626.875</v>
      </c>
      <c r="F74" s="1"/>
    </row>
    <row r="75" spans="1:6" x14ac:dyDescent="0.2">
      <c r="A75" s="26">
        <v>412</v>
      </c>
      <c r="B75" s="17" t="s">
        <v>49</v>
      </c>
      <c r="C75" s="8">
        <v>576875</v>
      </c>
      <c r="D75" s="32" t="s">
        <v>78</v>
      </c>
      <c r="E75" s="32" t="s">
        <v>78</v>
      </c>
      <c r="F75" s="1"/>
    </row>
    <row r="76" spans="1:6" x14ac:dyDescent="0.2">
      <c r="A76" s="25">
        <v>42</v>
      </c>
      <c r="B76" s="17" t="s">
        <v>34</v>
      </c>
      <c r="C76" s="8">
        <f>SUM(C77+C78)</f>
        <v>2082500</v>
      </c>
      <c r="D76" s="30">
        <f>SUM(D77+D78)</f>
        <v>2032500</v>
      </c>
      <c r="E76" s="30">
        <f>SUM(E77+E78)</f>
        <v>2032500</v>
      </c>
      <c r="F76" s="1"/>
    </row>
    <row r="77" spans="1:6" x14ac:dyDescent="0.2">
      <c r="A77" s="26">
        <v>422</v>
      </c>
      <c r="B77" s="17" t="s">
        <v>35</v>
      </c>
      <c r="C77" s="8" t="s">
        <v>52</v>
      </c>
      <c r="D77" s="32" t="s">
        <v>53</v>
      </c>
      <c r="E77" s="32" t="s">
        <v>53</v>
      </c>
      <c r="F77" s="1"/>
    </row>
    <row r="78" spans="1:6" x14ac:dyDescent="0.2">
      <c r="A78" s="27">
        <v>426</v>
      </c>
      <c r="B78" s="28" t="s">
        <v>46</v>
      </c>
      <c r="C78" s="29">
        <v>282500</v>
      </c>
      <c r="D78" s="29">
        <v>282500</v>
      </c>
      <c r="E78" s="29">
        <v>282500</v>
      </c>
      <c r="F78" s="1"/>
    </row>
    <row r="79" spans="1:6" x14ac:dyDescent="0.2">
      <c r="A79" s="2"/>
      <c r="B79" s="2"/>
      <c r="C79" s="13"/>
      <c r="D79" s="13"/>
      <c r="E79" s="13"/>
      <c r="F79" s="1"/>
    </row>
    <row r="80" spans="1:6" x14ac:dyDescent="0.2">
      <c r="A80" s="2"/>
      <c r="B80" s="2"/>
      <c r="C80" s="13"/>
      <c r="D80" s="13"/>
      <c r="E80" s="13"/>
      <c r="F80" s="1"/>
    </row>
    <row r="81" spans="1:6" x14ac:dyDescent="0.2">
      <c r="A81" s="2"/>
      <c r="B81" s="2"/>
      <c r="C81" s="13"/>
      <c r="D81" s="13"/>
      <c r="E81" s="13"/>
      <c r="F81" s="1"/>
    </row>
    <row r="82" spans="1:6" x14ac:dyDescent="0.2">
      <c r="C82" s="14"/>
      <c r="D82" s="14"/>
      <c r="E82" s="14"/>
      <c r="F82" s="1"/>
    </row>
    <row r="83" spans="1:6" x14ac:dyDescent="0.2">
      <c r="F83" s="1"/>
    </row>
    <row r="84" spans="1:6" x14ac:dyDescent="0.2">
      <c r="F84" s="1"/>
    </row>
    <row r="85" spans="1:6" x14ac:dyDescent="0.2">
      <c r="F85" s="1"/>
    </row>
  </sheetData>
  <mergeCells count="5">
    <mergeCell ref="A1:A2"/>
    <mergeCell ref="B1:B2"/>
    <mergeCell ref="C1:C2"/>
    <mergeCell ref="D1:D2"/>
    <mergeCell ref="E1:E2"/>
  </mergeCells>
  <pageMargins left="0" right="0" top="0" bottom="0" header="0.31496062992125984" footer="0.31496062992125984"/>
  <pageSetup paperSize="9" scale="95" orientation="portrait" verticalDpi="0" r:id="rId1"/>
  <ignoredErrors>
    <ignoredError sqref="C14:E16 C21:D21 C17:D17 C23:D23 C18:D18 C19:D19 C20:D20 C22:D22 E19 E21:E22 E24 E23 E20 E25:E29 C32:E36 C43:E48" numberStoredAsText="1"/>
    <ignoredError sqref="C56:D58 E67:E72 E73:E74 C73:D74 C75:C76 C78" formula="1"/>
    <ignoredError sqref="D75:D78 E75:E78 C77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010 05 - 2. rebalans</vt:lpstr>
      <vt:lpstr>'010 05 - 2. rebalans'!Ispis_naslova</vt:lpstr>
      <vt:lpstr>'010 05 - 2. rebalans'!Podrucje_ispisa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Kristina Horvatić</cp:lastModifiedBy>
  <cp:lastPrinted>2022-11-17T08:19:15Z</cp:lastPrinted>
  <dcterms:created xsi:type="dcterms:W3CDTF">2021-11-30T03:56:01Z</dcterms:created>
  <dcterms:modified xsi:type="dcterms:W3CDTF">2022-11-17T08:30:02Z</dcterms:modified>
</cp:coreProperties>
</file>