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30720" windowHeight="13728"/>
  </bookViews>
  <sheets>
    <sheet name="010 05 - rebalans" sheetId="4" r:id="rId1"/>
  </sheets>
  <definedNames>
    <definedName name="_xlnm.Print_Area" localSheetId="0">'010 05 - rebalans'!$A$1:$D$70</definedName>
    <definedName name="_xlnm.Print_Titles" localSheetId="0">'010 05 - rebalans'!$1:$2</definedName>
  </definedNames>
  <calcPr calcId="162913"/>
</workbook>
</file>

<file path=xl/calcChain.xml><?xml version="1.0" encoding="utf-8"?>
<calcChain xmlns="http://schemas.openxmlformats.org/spreadsheetml/2006/main">
  <c r="D66" i="4" l="1"/>
  <c r="C66" i="4"/>
  <c r="D68" i="4"/>
  <c r="C68" i="4"/>
  <c r="C65" i="4" s="1"/>
  <c r="C64" i="4" s="1"/>
  <c r="D60" i="4"/>
  <c r="D23" i="4"/>
  <c r="D65" i="4"/>
  <c r="D64" i="4" s="1"/>
  <c r="D62" i="4"/>
  <c r="D58" i="4"/>
  <c r="D53" i="4"/>
  <c r="D49" i="4"/>
  <c r="D48" i="4" s="1"/>
  <c r="D47" i="4" s="1"/>
  <c r="D45" i="4"/>
  <c r="D43" i="4"/>
  <c r="D39" i="4"/>
  <c r="D38" i="4" s="1"/>
  <c r="D37" i="4" s="1"/>
  <c r="D35" i="4"/>
  <c r="D34" i="4" s="1"/>
  <c r="D33" i="4" s="1"/>
  <c r="D31" i="4"/>
  <c r="D30" i="4" s="1"/>
  <c r="D27" i="4"/>
  <c r="D25" i="4"/>
  <c r="D21" i="4"/>
  <c r="D15" i="4"/>
  <c r="D11" i="4"/>
  <c r="C62" i="4"/>
  <c r="C58" i="4"/>
  <c r="C53" i="4"/>
  <c r="C52" i="4" s="1"/>
  <c r="C49" i="4"/>
  <c r="C48" i="4" s="1"/>
  <c r="C47" i="4" s="1"/>
  <c r="C45" i="4"/>
  <c r="C43" i="4"/>
  <c r="C39" i="4"/>
  <c r="C38" i="4" s="1"/>
  <c r="C37" i="4" s="1"/>
  <c r="C35" i="4"/>
  <c r="C34" i="4" s="1"/>
  <c r="C33" i="4" s="1"/>
  <c r="C31" i="4"/>
  <c r="C30" i="4" s="1"/>
  <c r="C27" i="4"/>
  <c r="C25" i="4"/>
  <c r="C21" i="4"/>
  <c r="C15" i="4"/>
  <c r="C11" i="4"/>
  <c r="C10" i="4" s="1"/>
  <c r="D10" i="4" l="1"/>
  <c r="D42" i="4"/>
  <c r="D41" i="4" s="1"/>
  <c r="D52" i="4"/>
  <c r="C42" i="4"/>
  <c r="C41" i="4" s="1"/>
  <c r="C51" i="4"/>
  <c r="D51" i="4"/>
  <c r="D6" i="4"/>
  <c r="D9" i="4"/>
  <c r="D8" i="4" s="1"/>
  <c r="D7" i="4" s="1"/>
  <c r="D4" i="4" s="1"/>
  <c r="D3" i="4" s="1"/>
  <c r="C9" i="4"/>
  <c r="C8" i="4" s="1"/>
  <c r="C7" i="4" s="1"/>
  <c r="C4" i="4" s="1"/>
  <c r="C3" i="4" s="1"/>
  <c r="C6" i="4"/>
  <c r="C5" i="4" l="1"/>
  <c r="D5" i="4"/>
</calcChain>
</file>

<file path=xl/sharedStrings.xml><?xml version="1.0" encoding="utf-8"?>
<sst xmlns="http://schemas.openxmlformats.org/spreadsheetml/2006/main" count="171" uniqueCount="101">
  <si>
    <t>21</t>
  </si>
  <si>
    <t>2101</t>
  </si>
  <si>
    <t>PROVOĐENJE ZAKONODAVNE VLASTI</t>
  </si>
  <si>
    <t>A501000</t>
  </si>
  <si>
    <t>ADMINISTRACIJA I UPRAVLJANJE</t>
  </si>
  <si>
    <t>11</t>
  </si>
  <si>
    <t>Opći prihodi i primici</t>
  </si>
  <si>
    <t>31</t>
  </si>
  <si>
    <t>Rashodi za zaposlene</t>
  </si>
  <si>
    <t>32</t>
  </si>
  <si>
    <t>34</t>
  </si>
  <si>
    <t>37</t>
  </si>
  <si>
    <t>42</t>
  </si>
  <si>
    <t>A501004</t>
  </si>
  <si>
    <t>36</t>
  </si>
  <si>
    <t>A501026</t>
  </si>
  <si>
    <t>38</t>
  </si>
  <si>
    <t>A501032</t>
  </si>
  <si>
    <t>A501037</t>
  </si>
  <si>
    <t>A501042</t>
  </si>
  <si>
    <t>K501013</t>
  </si>
  <si>
    <t>41</t>
  </si>
  <si>
    <t>Rashodi za nabavu proizvedene dugotrajne imovine</t>
  </si>
  <si>
    <t>Postrojenja i oprema</t>
  </si>
  <si>
    <t>Rashodi za usluge</t>
  </si>
  <si>
    <r>
      <rPr>
        <b/>
        <sz val="9"/>
        <rFont val="Arial"/>
        <family val="2"/>
        <charset val="238"/>
      </rPr>
      <t>Šifra</t>
    </r>
  </si>
  <si>
    <r>
      <rPr>
        <b/>
        <sz val="9"/>
        <rFont val="Arial"/>
        <family val="2"/>
        <charset val="238"/>
      </rPr>
      <t>010</t>
    </r>
  </si>
  <si>
    <r>
      <rPr>
        <b/>
        <sz val="9"/>
        <rFont val="Arial"/>
        <family val="2"/>
        <charset val="238"/>
      </rPr>
      <t>HRVATSKI SABOR</t>
    </r>
  </si>
  <si>
    <r>
      <rPr>
        <b/>
        <sz val="9"/>
        <rFont val="Arial"/>
        <family val="2"/>
        <charset val="238"/>
      </rPr>
      <t>01005</t>
    </r>
  </si>
  <si>
    <r>
      <rPr>
        <b/>
        <sz val="9"/>
        <rFont val="Arial"/>
        <family val="2"/>
        <charset val="238"/>
      </rPr>
      <t>Hrvatski sabor</t>
    </r>
  </si>
  <si>
    <t>Vlastiti prihodi</t>
  </si>
  <si>
    <t>18.000</t>
  </si>
  <si>
    <t>POLITIČKI SUSTAV</t>
  </si>
  <si>
    <t>311</t>
  </si>
  <si>
    <t>Plaće (Bruto)</t>
  </si>
  <si>
    <t>91.391.000</t>
  </si>
  <si>
    <t>312</t>
  </si>
  <si>
    <t>Ostali rashodi za zaposlene</t>
  </si>
  <si>
    <t>1.528.930</t>
  </si>
  <si>
    <t>313</t>
  </si>
  <si>
    <t>Doprinosi na plaće</t>
  </si>
  <si>
    <t>15.080.000</t>
  </si>
  <si>
    <t>Materijalni rashodi</t>
  </si>
  <si>
    <t>321</t>
  </si>
  <si>
    <t>Naknade troškova zaposlenima</t>
  </si>
  <si>
    <t>7.318.000</t>
  </si>
  <si>
    <t>322</t>
  </si>
  <si>
    <t>Rashodi za materijal i energiju</t>
  </si>
  <si>
    <t>3.220.000</t>
  </si>
  <si>
    <t>323</t>
  </si>
  <si>
    <t>15.654.750</t>
  </si>
  <si>
    <t>324</t>
  </si>
  <si>
    <t>Naknade troškova osobama izvan radnog odnosa</t>
  </si>
  <si>
    <t>600.000</t>
  </si>
  <si>
    <t>329</t>
  </si>
  <si>
    <t>Ostali nespomenuti rashodi poslovanja</t>
  </si>
  <si>
    <t>7.617.000</t>
  </si>
  <si>
    <t>Financijski rashodi</t>
  </si>
  <si>
    <t>11.500</t>
  </si>
  <si>
    <t>343</t>
  </si>
  <si>
    <t>Ostali financijski rashodi</t>
  </si>
  <si>
    <t>Naknade građanima i kućanstvima na temelju osiguranja i druge naknade</t>
  </si>
  <si>
    <t>100.000</t>
  </si>
  <si>
    <t>372</t>
  </si>
  <si>
    <t>Ostale naknade građanima i kućanstvima iz proračuna</t>
  </si>
  <si>
    <t>422</t>
  </si>
  <si>
    <t>830.000</t>
  </si>
  <si>
    <t>424</t>
  </si>
  <si>
    <t>Knjige, umjetnička djela i ostale izložbene vrijednosti</t>
  </si>
  <si>
    <t>85.000</t>
  </si>
  <si>
    <r>
      <rPr>
        <i/>
        <sz val="9"/>
        <rFont val="Arial"/>
        <family val="2"/>
        <charset val="238"/>
      </rPr>
      <t>Vlastiti prihodi</t>
    </r>
  </si>
  <si>
    <t>ODRŽAVANJE ZGRADE (NARODNO SVEUČILIŠTE OTOČAC)</t>
  </si>
  <si>
    <t>360.000</t>
  </si>
  <si>
    <r>
      <rPr>
        <i/>
        <sz val="9"/>
        <rFont val="Arial"/>
        <family val="2"/>
        <charset val="238"/>
      </rPr>
      <t>Opći prihodi i primici</t>
    </r>
  </si>
  <si>
    <t>Pomoći dane u inozemstvo i unutar općeg proračuna</t>
  </si>
  <si>
    <t>366</t>
  </si>
  <si>
    <t>Pomoći proračunskim korisnicima drugih proračuna</t>
  </si>
  <si>
    <t>OBILJEŽAVANJE SPOMENDANA BLEIBURŠKE TRAGEDIJE I KRIŽNOG PUTA</t>
  </si>
  <si>
    <t>500.000</t>
  </si>
  <si>
    <t>Ostali rashodi</t>
  </si>
  <si>
    <t>381</t>
  </si>
  <si>
    <t>Tekuće donacije</t>
  </si>
  <si>
    <t>SPOMEN PODRUČJE JASENOVAC I OBILJEŽAVANJE ANTIFAŠISTIČKE BORBE U RH</t>
  </si>
  <si>
    <t>300.000</t>
  </si>
  <si>
    <t>OBILJEŽAVANJE SJEĆANJA NA ŽRTVE SVIH TOTALITARNIH I AUTORITARNIH REŽIMA</t>
  </si>
  <si>
    <t>15.000</t>
  </si>
  <si>
    <t>426</t>
  </si>
  <si>
    <t>Nematerijalna proizvedena imovina</t>
  </si>
  <si>
    <t>TWINNING PROJEKT "OSNAŽIVANJE I DALJNJA PODRŠKA PARLAMENTIMA BOSNE I HERCEGOVINE U POSLOVIMA EU INTEGRACIJA -BA 16 IPA JH 01 18"</t>
  </si>
  <si>
    <t>5.000</t>
  </si>
  <si>
    <t>16.000</t>
  </si>
  <si>
    <t>20.000</t>
  </si>
  <si>
    <t>60.000</t>
  </si>
  <si>
    <t>INFORMATIZACIJA HRVATSKOG SABORA</t>
  </si>
  <si>
    <t>Rashodi za nabavu neproizvedene dugotrajne imovine</t>
  </si>
  <si>
    <t>412</t>
  </si>
  <si>
    <t>Nematerijalna imovina</t>
  </si>
  <si>
    <t>625.000</t>
  </si>
  <si>
    <t>Naziv</t>
  </si>
  <si>
    <t xml:space="preserve">Proračun za 2021. </t>
  </si>
  <si>
    <t xml:space="preserve">Plan 2021. nakon rebalansa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</si>
</sst>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top" wrapText="1" indent="1" readingOrder="1"/>
    </xf>
    <xf numFmtId="0" fontId="1" fillId="0" borderId="0" xfId="0" applyFont="1" applyFill="1" applyAlignment="1">
      <alignment horizontal="left" vertical="top" wrapText="1" indent="2" readingOrder="1"/>
    </xf>
    <xf numFmtId="0" fontId="1" fillId="0" borderId="0" xfId="0" applyFont="1" applyFill="1" applyAlignment="1">
      <alignment horizontal="left" vertical="top" wrapText="1" readingOrder="1"/>
    </xf>
    <xf numFmtId="0" fontId="3" fillId="0" borderId="0" xfId="0" applyFont="1" applyFill="1" applyAlignment="1">
      <alignment horizontal="left" vertical="top" wrapText="1" indent="3" readingOrder="1"/>
    </xf>
    <xf numFmtId="0" fontId="3" fillId="0" borderId="0" xfId="0" applyFont="1" applyFill="1" applyAlignment="1">
      <alignment horizontal="left" vertical="top" wrapText="1" readingOrder="1"/>
    </xf>
    <xf numFmtId="0" fontId="4" fillId="0" borderId="0" xfId="0" applyFont="1" applyFill="1" applyAlignment="1">
      <alignment horizontal="left" vertical="top" wrapText="1" indent="3" readingOrder="1"/>
    </xf>
    <xf numFmtId="0" fontId="4" fillId="0" borderId="0" xfId="0" applyFont="1" applyFill="1" applyAlignment="1">
      <alignment horizontal="left" vertical="top" wrapText="1" readingOrder="1"/>
    </xf>
    <xf numFmtId="0" fontId="3" fillId="0" borderId="0" xfId="0" applyFont="1" applyFill="1" applyAlignment="1">
      <alignment horizontal="left" vertical="top" wrapText="1" indent="4" readingOrder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3" xfId="0" applyFont="1" applyBorder="1" applyAlignment="1"/>
    <xf numFmtId="0" fontId="1" fillId="0" borderId="22" xfId="0" applyFont="1" applyBorder="1" applyAlignment="1">
      <alignment horizontal="left" indent="1"/>
    </xf>
    <xf numFmtId="0" fontId="1" fillId="0" borderId="22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2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left" vertical="top"/>
    </xf>
    <xf numFmtId="0" fontId="1" fillId="0" borderId="1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2" xfId="0" applyFont="1" applyBorder="1" applyAlignment="1">
      <alignment horizontal="right" vertical="top"/>
    </xf>
    <xf numFmtId="0" fontId="1" fillId="0" borderId="18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right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/>
    </xf>
    <xf numFmtId="0" fontId="1" fillId="0" borderId="16" xfId="0" applyFont="1" applyBorder="1" applyAlignment="1">
      <alignment horizontal="left" vertical="top" wrapText="1"/>
    </xf>
    <xf numFmtId="3" fontId="0" fillId="0" borderId="0" xfId="0" applyNumberFormat="1"/>
    <xf numFmtId="3" fontId="2" fillId="0" borderId="23" xfId="0" applyNumberFormat="1" applyFont="1" applyBorder="1" applyAlignment="1">
      <alignment horizontal="right" vertical="top"/>
    </xf>
    <xf numFmtId="3" fontId="1" fillId="0" borderId="2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>
      <alignment horizontal="right" vertical="top"/>
    </xf>
    <xf numFmtId="3" fontId="1" fillId="0" borderId="5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3" fontId="1" fillId="0" borderId="7" xfId="0" applyNumberFormat="1" applyFont="1" applyFill="1" applyBorder="1" applyAlignment="1">
      <alignment horizontal="right" vertical="top"/>
    </xf>
    <xf numFmtId="3" fontId="1" fillId="0" borderId="2" xfId="0" applyNumberFormat="1" applyFont="1" applyFill="1" applyBorder="1" applyAlignment="1">
      <alignment horizontal="right" vertical="top"/>
    </xf>
    <xf numFmtId="3" fontId="1" fillId="0" borderId="9" xfId="0" applyNumberFormat="1" applyFont="1" applyFill="1" applyBorder="1" applyAlignment="1">
      <alignment horizontal="right" vertical="top"/>
    </xf>
    <xf numFmtId="3" fontId="1" fillId="0" borderId="11" xfId="0" applyNumberFormat="1" applyFont="1" applyFill="1" applyBorder="1" applyAlignment="1">
      <alignment horizontal="right" vertical="top"/>
    </xf>
    <xf numFmtId="3" fontId="1" fillId="0" borderId="3" xfId="0" applyNumberFormat="1" applyFont="1" applyFill="1" applyBorder="1" applyAlignment="1">
      <alignment horizontal="right" vertical="top"/>
    </xf>
    <xf numFmtId="3" fontId="1" fillId="0" borderId="12" xfId="0" applyNumberFormat="1" applyFont="1" applyFill="1" applyBorder="1" applyAlignment="1">
      <alignment horizontal="right" vertical="top"/>
    </xf>
    <xf numFmtId="3" fontId="1" fillId="0" borderId="13" xfId="0" applyNumberFormat="1" applyFont="1" applyFill="1" applyBorder="1" applyAlignment="1">
      <alignment horizontal="right" vertical="top"/>
    </xf>
    <xf numFmtId="3" fontId="1" fillId="0" borderId="14" xfId="0" applyNumberFormat="1" applyFont="1" applyFill="1" applyBorder="1" applyAlignment="1">
      <alignment horizontal="right" vertical="top"/>
    </xf>
    <xf numFmtId="3" fontId="1" fillId="0" borderId="15" xfId="0" applyNumberFormat="1" applyFont="1" applyFill="1" applyBorder="1" applyAlignment="1">
      <alignment horizontal="right" vertical="top"/>
    </xf>
    <xf numFmtId="3" fontId="1" fillId="0" borderId="17" xfId="0" applyNumberFormat="1" applyFont="1" applyFill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/>
    </xf>
    <xf numFmtId="3" fontId="1" fillId="0" borderId="21" xfId="0" applyNumberFormat="1" applyFont="1" applyFill="1" applyBorder="1" applyAlignment="1">
      <alignment horizontal="right" vertical="top"/>
    </xf>
    <xf numFmtId="3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A15" sqref="A15"/>
    </sheetView>
  </sheetViews>
  <sheetFormatPr defaultRowHeight="13.2" x14ac:dyDescent="0.25"/>
  <cols>
    <col min="1" max="1" width="13.44140625" style="1" customWidth="1"/>
    <col min="2" max="2" width="46.88671875" style="1" customWidth="1"/>
    <col min="3" max="4" width="13.6640625" style="2" customWidth="1"/>
    <col min="5" max="5" width="11.109375" bestFit="1" customWidth="1"/>
  </cols>
  <sheetData>
    <row r="1" spans="1:5" ht="33" customHeight="1" x14ac:dyDescent="0.25">
      <c r="A1" s="56" t="s">
        <v>25</v>
      </c>
      <c r="B1" s="58" t="s">
        <v>98</v>
      </c>
      <c r="C1" s="60" t="s">
        <v>99</v>
      </c>
      <c r="D1" s="60" t="s">
        <v>100</v>
      </c>
    </row>
    <row r="2" spans="1:5" x14ac:dyDescent="0.25">
      <c r="A2" s="57"/>
      <c r="B2" s="59"/>
      <c r="C2" s="61"/>
      <c r="D2" s="61"/>
    </row>
    <row r="3" spans="1:5" x14ac:dyDescent="0.25">
      <c r="A3" s="13" t="s">
        <v>26</v>
      </c>
      <c r="B3" s="14" t="s">
        <v>27</v>
      </c>
      <c r="C3" s="38">
        <f>C4</f>
        <v>146455700</v>
      </c>
      <c r="D3" s="38">
        <f>D4</f>
        <v>146305950</v>
      </c>
    </row>
    <row r="4" spans="1:5" x14ac:dyDescent="0.25">
      <c r="A4" s="15" t="s">
        <v>28</v>
      </c>
      <c r="B4" s="16" t="s">
        <v>29</v>
      </c>
      <c r="C4" s="39">
        <f>C7</f>
        <v>146455700</v>
      </c>
      <c r="D4" s="39">
        <f>D7</f>
        <v>146305950</v>
      </c>
    </row>
    <row r="5" spans="1:5" x14ac:dyDescent="0.25">
      <c r="A5" s="17" t="s">
        <v>5</v>
      </c>
      <c r="B5" s="16" t="s">
        <v>6</v>
      </c>
      <c r="C5" s="39">
        <f>SUM(C10+C34+C38+C42+C48+C65)</f>
        <v>146321180</v>
      </c>
      <c r="D5" s="39">
        <f>SUM(D10+D34+D38+D42+D48+D65)</f>
        <v>146104930</v>
      </c>
    </row>
    <row r="6" spans="1:5" x14ac:dyDescent="0.25">
      <c r="A6" s="18" t="s">
        <v>7</v>
      </c>
      <c r="B6" s="19" t="s">
        <v>30</v>
      </c>
      <c r="C6" s="39">
        <f>SUM(C30+C52)</f>
        <v>134520</v>
      </c>
      <c r="D6" s="39">
        <f>SUM(D30+D52)</f>
        <v>201020</v>
      </c>
    </row>
    <row r="7" spans="1:5" x14ac:dyDescent="0.25">
      <c r="A7" s="3" t="s">
        <v>0</v>
      </c>
      <c r="B7" s="20" t="s">
        <v>32</v>
      </c>
      <c r="C7" s="39">
        <f>SUM(C8)</f>
        <v>146455700</v>
      </c>
      <c r="D7" s="39">
        <f>SUM(D8)</f>
        <v>146305950</v>
      </c>
    </row>
    <row r="8" spans="1:5" x14ac:dyDescent="0.25">
      <c r="A8" s="4" t="s">
        <v>1</v>
      </c>
      <c r="B8" s="5" t="s">
        <v>2</v>
      </c>
      <c r="C8" s="39">
        <f>SUM(C9+C33+C37+C41+C47+C51+C64)</f>
        <v>146455700</v>
      </c>
      <c r="D8" s="39">
        <f>SUM(D9+D33+D37+D41+D47+D51+D64)</f>
        <v>146305950</v>
      </c>
    </row>
    <row r="9" spans="1:5" x14ac:dyDescent="0.25">
      <c r="A9" s="6" t="s">
        <v>3</v>
      </c>
      <c r="B9" s="7" t="s">
        <v>4</v>
      </c>
      <c r="C9" s="40">
        <f>SUM(C10+C30)</f>
        <v>143454180</v>
      </c>
      <c r="D9" s="40">
        <f>SUM(D10+D30)</f>
        <v>143306930</v>
      </c>
    </row>
    <row r="10" spans="1:5" x14ac:dyDescent="0.25">
      <c r="A10" s="8" t="s">
        <v>5</v>
      </c>
      <c r="B10" s="9" t="s">
        <v>6</v>
      </c>
      <c r="C10" s="43">
        <f>SUM(C11+C15+C21+C23+C25+C27)</f>
        <v>143436180</v>
      </c>
      <c r="D10" s="43">
        <f>SUM(D11+D15+D21+D23+D25+D27)</f>
        <v>143288930</v>
      </c>
    </row>
    <row r="11" spans="1:5" x14ac:dyDescent="0.25">
      <c r="A11" s="10" t="s">
        <v>7</v>
      </c>
      <c r="B11" s="7" t="s">
        <v>8</v>
      </c>
      <c r="C11" s="41">
        <f>SUM(C12+C13+C14)</f>
        <v>107999930</v>
      </c>
      <c r="D11" s="41">
        <f>SUM(D12+D13+D14)</f>
        <v>107979930</v>
      </c>
    </row>
    <row r="12" spans="1:5" x14ac:dyDescent="0.25">
      <c r="A12" s="21" t="s">
        <v>33</v>
      </c>
      <c r="B12" s="22" t="s">
        <v>34</v>
      </c>
      <c r="C12" s="43" t="s">
        <v>35</v>
      </c>
      <c r="D12" s="43" t="s">
        <v>35</v>
      </c>
    </row>
    <row r="13" spans="1:5" x14ac:dyDescent="0.25">
      <c r="A13" s="21" t="s">
        <v>36</v>
      </c>
      <c r="B13" s="22" t="s">
        <v>37</v>
      </c>
      <c r="C13" s="44" t="s">
        <v>38</v>
      </c>
      <c r="D13" s="44">
        <v>1508930</v>
      </c>
    </row>
    <row r="14" spans="1:5" x14ac:dyDescent="0.25">
      <c r="A14" s="23" t="s">
        <v>39</v>
      </c>
      <c r="B14" s="24" t="s">
        <v>40</v>
      </c>
      <c r="C14" s="46" t="s">
        <v>41</v>
      </c>
      <c r="D14" s="46" t="s">
        <v>41</v>
      </c>
    </row>
    <row r="15" spans="1:5" x14ac:dyDescent="0.25">
      <c r="A15" s="10" t="s">
        <v>9</v>
      </c>
      <c r="B15" s="22" t="s">
        <v>42</v>
      </c>
      <c r="C15" s="41">
        <f>SUM(C16+C17+C18+C19+C20)</f>
        <v>34409750</v>
      </c>
      <c r="D15" s="41">
        <f>SUM(D16+D17+D18+D19+D20)</f>
        <v>33619750</v>
      </c>
      <c r="E15" s="37"/>
    </row>
    <row r="16" spans="1:5" x14ac:dyDescent="0.25">
      <c r="A16" s="21" t="s">
        <v>43</v>
      </c>
      <c r="B16" s="22" t="s">
        <v>44</v>
      </c>
      <c r="C16" s="44" t="s">
        <v>45</v>
      </c>
      <c r="D16" s="44">
        <v>6818000</v>
      </c>
    </row>
    <row r="17" spans="1:4" x14ac:dyDescent="0.25">
      <c r="A17" s="21" t="s">
        <v>46</v>
      </c>
      <c r="B17" s="22" t="s">
        <v>47</v>
      </c>
      <c r="C17" s="44" t="s">
        <v>48</v>
      </c>
      <c r="D17" s="44" t="s">
        <v>48</v>
      </c>
    </row>
    <row r="18" spans="1:4" x14ac:dyDescent="0.25">
      <c r="A18" s="21" t="s">
        <v>49</v>
      </c>
      <c r="B18" s="22" t="s">
        <v>24</v>
      </c>
      <c r="C18" s="43" t="s">
        <v>50</v>
      </c>
      <c r="D18" s="43" t="s">
        <v>50</v>
      </c>
    </row>
    <row r="19" spans="1:4" x14ac:dyDescent="0.25">
      <c r="A19" s="21" t="s">
        <v>51</v>
      </c>
      <c r="B19" s="22" t="s">
        <v>52</v>
      </c>
      <c r="C19" s="47" t="s">
        <v>53</v>
      </c>
      <c r="D19" s="47">
        <v>590000</v>
      </c>
    </row>
    <row r="20" spans="1:4" x14ac:dyDescent="0.25">
      <c r="A20" s="23" t="s">
        <v>54</v>
      </c>
      <c r="B20" s="24" t="s">
        <v>55</v>
      </c>
      <c r="C20" s="48" t="s">
        <v>56</v>
      </c>
      <c r="D20" s="48">
        <v>7337000</v>
      </c>
    </row>
    <row r="21" spans="1:4" x14ac:dyDescent="0.25">
      <c r="A21" s="10" t="s">
        <v>10</v>
      </c>
      <c r="B21" s="22" t="s">
        <v>57</v>
      </c>
      <c r="C21" s="49" t="str">
        <f>C22</f>
        <v>11.500</v>
      </c>
      <c r="D21" s="49" t="str">
        <f>D22</f>
        <v>11.500</v>
      </c>
    </row>
    <row r="22" spans="1:4" x14ac:dyDescent="0.25">
      <c r="A22" s="23" t="s">
        <v>59</v>
      </c>
      <c r="B22" s="24" t="s">
        <v>60</v>
      </c>
      <c r="C22" s="51" t="s">
        <v>58</v>
      </c>
      <c r="D22" s="51" t="s">
        <v>58</v>
      </c>
    </row>
    <row r="23" spans="1:4" x14ac:dyDescent="0.25">
      <c r="A23" s="10">
        <v>36</v>
      </c>
      <c r="B23" s="22" t="s">
        <v>74</v>
      </c>
      <c r="C23" s="49"/>
      <c r="D23" s="49">
        <f>D24</f>
        <v>393750</v>
      </c>
    </row>
    <row r="24" spans="1:4" x14ac:dyDescent="0.25">
      <c r="A24" s="23">
        <v>366</v>
      </c>
      <c r="B24" s="24" t="s">
        <v>76</v>
      </c>
      <c r="C24" s="51"/>
      <c r="D24" s="51">
        <v>393750</v>
      </c>
    </row>
    <row r="25" spans="1:4" ht="23.4" x14ac:dyDescent="0.25">
      <c r="A25" s="10" t="s">
        <v>11</v>
      </c>
      <c r="B25" s="25" t="s">
        <v>61</v>
      </c>
      <c r="C25" s="45" t="str">
        <f>C26</f>
        <v>100.000</v>
      </c>
      <c r="D25" s="45" t="str">
        <f>D26</f>
        <v>100.000</v>
      </c>
    </row>
    <row r="26" spans="1:4" x14ac:dyDescent="0.25">
      <c r="A26" s="23" t="s">
        <v>63</v>
      </c>
      <c r="B26" s="24" t="s">
        <v>64</v>
      </c>
      <c r="C26" s="51" t="s">
        <v>62</v>
      </c>
      <c r="D26" s="51" t="s">
        <v>62</v>
      </c>
    </row>
    <row r="27" spans="1:4" x14ac:dyDescent="0.25">
      <c r="A27" s="10" t="s">
        <v>12</v>
      </c>
      <c r="B27" s="22" t="s">
        <v>22</v>
      </c>
      <c r="C27" s="41">
        <f>SUM(C28+C29)</f>
        <v>915000</v>
      </c>
      <c r="D27" s="41">
        <f>SUM(D28+D29)</f>
        <v>1184000</v>
      </c>
    </row>
    <row r="28" spans="1:4" x14ac:dyDescent="0.25">
      <c r="A28" s="21" t="s">
        <v>65</v>
      </c>
      <c r="B28" s="22" t="s">
        <v>23</v>
      </c>
      <c r="C28" s="47" t="s">
        <v>66</v>
      </c>
      <c r="D28" s="47">
        <v>1099000</v>
      </c>
    </row>
    <row r="29" spans="1:4" x14ac:dyDescent="0.25">
      <c r="A29" s="23" t="s">
        <v>67</v>
      </c>
      <c r="B29" s="24" t="s">
        <v>68</v>
      </c>
      <c r="C29" s="51" t="s">
        <v>69</v>
      </c>
      <c r="D29" s="51" t="s">
        <v>69</v>
      </c>
    </row>
    <row r="30" spans="1:4" x14ac:dyDescent="0.25">
      <c r="A30" s="8" t="s">
        <v>7</v>
      </c>
      <c r="B30" s="26" t="s">
        <v>70</v>
      </c>
      <c r="C30" s="41" t="str">
        <f>C31</f>
        <v>18.000</v>
      </c>
      <c r="D30" s="41" t="str">
        <f>D31</f>
        <v>18.000</v>
      </c>
    </row>
    <row r="31" spans="1:4" x14ac:dyDescent="0.25">
      <c r="A31" s="10" t="s">
        <v>9</v>
      </c>
      <c r="B31" s="27" t="s">
        <v>42</v>
      </c>
      <c r="C31" s="41" t="str">
        <f>C32</f>
        <v>18.000</v>
      </c>
      <c r="D31" s="41" t="str">
        <f>D32</f>
        <v>18.000</v>
      </c>
    </row>
    <row r="32" spans="1:4" x14ac:dyDescent="0.25">
      <c r="A32" s="23" t="s">
        <v>49</v>
      </c>
      <c r="B32" s="24" t="s">
        <v>24</v>
      </c>
      <c r="C32" s="52" t="s">
        <v>31</v>
      </c>
      <c r="D32" s="52" t="s">
        <v>31</v>
      </c>
    </row>
    <row r="33" spans="1:4" ht="23.4" x14ac:dyDescent="0.25">
      <c r="A33" s="6" t="s">
        <v>13</v>
      </c>
      <c r="B33" s="25" t="s">
        <v>71</v>
      </c>
      <c r="C33" s="41" t="str">
        <f t="shared" ref="C33:D35" si="0">C34</f>
        <v>360.000</v>
      </c>
      <c r="D33" s="41" t="str">
        <f t="shared" si="0"/>
        <v>360.000</v>
      </c>
    </row>
    <row r="34" spans="1:4" x14ac:dyDescent="0.25">
      <c r="A34" s="8" t="s">
        <v>5</v>
      </c>
      <c r="B34" s="29" t="s">
        <v>73</v>
      </c>
      <c r="C34" s="45" t="str">
        <f t="shared" si="0"/>
        <v>360.000</v>
      </c>
      <c r="D34" s="45" t="str">
        <f t="shared" si="0"/>
        <v>360.000</v>
      </c>
    </row>
    <row r="35" spans="1:4" x14ac:dyDescent="0.25">
      <c r="A35" s="10" t="s">
        <v>14</v>
      </c>
      <c r="B35" s="22" t="s">
        <v>74</v>
      </c>
      <c r="C35" s="45" t="str">
        <f t="shared" si="0"/>
        <v>360.000</v>
      </c>
      <c r="D35" s="45" t="str">
        <f t="shared" si="0"/>
        <v>360.000</v>
      </c>
    </row>
    <row r="36" spans="1:4" x14ac:dyDescent="0.25">
      <c r="A36" s="23" t="s">
        <v>75</v>
      </c>
      <c r="B36" s="24" t="s">
        <v>76</v>
      </c>
      <c r="C36" s="45" t="s">
        <v>72</v>
      </c>
      <c r="D36" s="45" t="s">
        <v>72</v>
      </c>
    </row>
    <row r="37" spans="1:4" ht="23.4" x14ac:dyDescent="0.25">
      <c r="A37" s="6" t="s">
        <v>15</v>
      </c>
      <c r="B37" s="25" t="s">
        <v>77</v>
      </c>
      <c r="C37" s="41" t="str">
        <f t="shared" ref="C37:D39" si="1">C38</f>
        <v>500.000</v>
      </c>
      <c r="D37" s="41">
        <f t="shared" si="1"/>
        <v>460000</v>
      </c>
    </row>
    <row r="38" spans="1:4" x14ac:dyDescent="0.25">
      <c r="A38" s="8" t="s">
        <v>5</v>
      </c>
      <c r="B38" s="26" t="s">
        <v>73</v>
      </c>
      <c r="C38" s="41" t="str">
        <f t="shared" si="1"/>
        <v>500.000</v>
      </c>
      <c r="D38" s="41">
        <f t="shared" si="1"/>
        <v>460000</v>
      </c>
    </row>
    <row r="39" spans="1:4" x14ac:dyDescent="0.25">
      <c r="A39" s="10" t="s">
        <v>16</v>
      </c>
      <c r="B39" s="22" t="s">
        <v>79</v>
      </c>
      <c r="C39" s="41" t="str">
        <f t="shared" si="1"/>
        <v>500.000</v>
      </c>
      <c r="D39" s="41">
        <f t="shared" si="1"/>
        <v>460000</v>
      </c>
    </row>
    <row r="40" spans="1:4" x14ac:dyDescent="0.25">
      <c r="A40" s="23" t="s">
        <v>80</v>
      </c>
      <c r="B40" s="24" t="s">
        <v>81</v>
      </c>
      <c r="C40" s="45" t="s">
        <v>78</v>
      </c>
      <c r="D40" s="45">
        <v>460000</v>
      </c>
    </row>
    <row r="41" spans="1:4" ht="22.8" x14ac:dyDescent="0.25">
      <c r="A41" s="6" t="s">
        <v>17</v>
      </c>
      <c r="B41" s="31" t="s">
        <v>82</v>
      </c>
      <c r="C41" s="41">
        <f>C42</f>
        <v>500000</v>
      </c>
      <c r="D41" s="41">
        <f>D42</f>
        <v>321000</v>
      </c>
    </row>
    <row r="42" spans="1:4" x14ac:dyDescent="0.25">
      <c r="A42" s="8" t="s">
        <v>5</v>
      </c>
      <c r="B42" s="26" t="s">
        <v>73</v>
      </c>
      <c r="C42" s="41">
        <f>SUM(C43+C45)</f>
        <v>500000</v>
      </c>
      <c r="D42" s="41">
        <f>SUM(D43+D45)</f>
        <v>321000</v>
      </c>
    </row>
    <row r="43" spans="1:4" x14ac:dyDescent="0.25">
      <c r="A43" s="10" t="s">
        <v>14</v>
      </c>
      <c r="B43" s="22" t="s">
        <v>74</v>
      </c>
      <c r="C43" s="42">
        <f>C44</f>
        <v>200000</v>
      </c>
      <c r="D43" s="42">
        <f>D44</f>
        <v>21000</v>
      </c>
    </row>
    <row r="44" spans="1:4" x14ac:dyDescent="0.25">
      <c r="A44" s="21" t="s">
        <v>75</v>
      </c>
      <c r="B44" s="22" t="s">
        <v>76</v>
      </c>
      <c r="C44" s="42">
        <v>200000</v>
      </c>
      <c r="D44" s="42">
        <v>21000</v>
      </c>
    </row>
    <row r="45" spans="1:4" x14ac:dyDescent="0.25">
      <c r="A45" s="10" t="s">
        <v>16</v>
      </c>
      <c r="B45" s="27" t="s">
        <v>79</v>
      </c>
      <c r="C45" s="53" t="str">
        <f>C46</f>
        <v>300.000</v>
      </c>
      <c r="D45" s="53" t="str">
        <f>D46</f>
        <v>300.000</v>
      </c>
    </row>
    <row r="46" spans="1:4" x14ac:dyDescent="0.25">
      <c r="A46" s="23" t="s">
        <v>80</v>
      </c>
      <c r="B46" s="24" t="s">
        <v>81</v>
      </c>
      <c r="C46" s="45" t="s">
        <v>83</v>
      </c>
      <c r="D46" s="45" t="s">
        <v>83</v>
      </c>
    </row>
    <row r="47" spans="1:4" ht="23.4" x14ac:dyDescent="0.25">
      <c r="A47" s="6" t="s">
        <v>18</v>
      </c>
      <c r="B47" s="25" t="s">
        <v>84</v>
      </c>
      <c r="C47" s="41">
        <f t="shared" ref="C47:D49" si="2">C48</f>
        <v>100000</v>
      </c>
      <c r="D47" s="41">
        <f t="shared" si="2"/>
        <v>100000</v>
      </c>
    </row>
    <row r="48" spans="1:4" x14ac:dyDescent="0.25">
      <c r="A48" s="8" t="s">
        <v>5</v>
      </c>
      <c r="B48" s="32" t="s">
        <v>73</v>
      </c>
      <c r="C48" s="41">
        <f t="shared" si="2"/>
        <v>100000</v>
      </c>
      <c r="D48" s="41">
        <f t="shared" si="2"/>
        <v>100000</v>
      </c>
    </row>
    <row r="49" spans="1:4" x14ac:dyDescent="0.25">
      <c r="A49" s="10" t="s">
        <v>16</v>
      </c>
      <c r="B49" s="22" t="s">
        <v>79</v>
      </c>
      <c r="C49" s="41">
        <f t="shared" si="2"/>
        <v>100000</v>
      </c>
      <c r="D49" s="41">
        <f t="shared" si="2"/>
        <v>100000</v>
      </c>
    </row>
    <row r="50" spans="1:4" x14ac:dyDescent="0.25">
      <c r="A50" s="23" t="s">
        <v>80</v>
      </c>
      <c r="B50" s="24" t="s">
        <v>81</v>
      </c>
      <c r="C50" s="41">
        <v>100000</v>
      </c>
      <c r="D50" s="41">
        <v>100000</v>
      </c>
    </row>
    <row r="51" spans="1:4" ht="38.25" customHeight="1" x14ac:dyDescent="0.25">
      <c r="A51" s="6" t="s">
        <v>19</v>
      </c>
      <c r="B51" s="36" t="s">
        <v>88</v>
      </c>
      <c r="C51" s="45">
        <f>C52</f>
        <v>116520</v>
      </c>
      <c r="D51" s="45">
        <f>D52</f>
        <v>183020</v>
      </c>
    </row>
    <row r="52" spans="1:4" x14ac:dyDescent="0.25">
      <c r="A52" s="8" t="s">
        <v>7</v>
      </c>
      <c r="B52" s="26" t="s">
        <v>70</v>
      </c>
      <c r="C52" s="45">
        <f>SUM(C53+C58+C60+C62)</f>
        <v>116520</v>
      </c>
      <c r="D52" s="45">
        <f>SUM(D53+D58+D60+D62)</f>
        <v>183020</v>
      </c>
    </row>
    <row r="53" spans="1:4" x14ac:dyDescent="0.25">
      <c r="A53" s="10" t="s">
        <v>9</v>
      </c>
      <c r="B53" s="22" t="s">
        <v>42</v>
      </c>
      <c r="C53" s="42">
        <f>SUM(C54+C55+C56+C57)</f>
        <v>56000</v>
      </c>
      <c r="D53" s="42">
        <f>SUM(D54+D55+D56+D57)</f>
        <v>71500</v>
      </c>
    </row>
    <row r="54" spans="1:4" x14ac:dyDescent="0.25">
      <c r="A54" s="21" t="s">
        <v>43</v>
      </c>
      <c r="B54" s="22" t="s">
        <v>44</v>
      </c>
      <c r="C54" s="42" t="s">
        <v>85</v>
      </c>
      <c r="D54" s="42" t="s">
        <v>85</v>
      </c>
    </row>
    <row r="55" spans="1:4" x14ac:dyDescent="0.25">
      <c r="A55" s="23" t="s">
        <v>46</v>
      </c>
      <c r="B55" s="24" t="s">
        <v>47</v>
      </c>
      <c r="C55" s="52" t="s">
        <v>89</v>
      </c>
      <c r="D55" s="52">
        <v>15000</v>
      </c>
    </row>
    <row r="56" spans="1:4" x14ac:dyDescent="0.25">
      <c r="A56" s="21" t="s">
        <v>49</v>
      </c>
      <c r="B56" s="22" t="s">
        <v>24</v>
      </c>
      <c r="C56" s="42" t="s">
        <v>90</v>
      </c>
      <c r="D56" s="42">
        <v>21500</v>
      </c>
    </row>
    <row r="57" spans="1:4" x14ac:dyDescent="0.25">
      <c r="A57" s="33" t="s">
        <v>54</v>
      </c>
      <c r="B57" s="27" t="s">
        <v>55</v>
      </c>
      <c r="C57" s="53" t="s">
        <v>91</v>
      </c>
      <c r="D57" s="53" t="s">
        <v>91</v>
      </c>
    </row>
    <row r="58" spans="1:4" x14ac:dyDescent="0.25">
      <c r="A58" s="10" t="s">
        <v>10</v>
      </c>
      <c r="B58" s="27" t="s">
        <v>57</v>
      </c>
      <c r="C58" s="53">
        <f>C59</f>
        <v>520</v>
      </c>
      <c r="D58" s="53">
        <f>D59</f>
        <v>520</v>
      </c>
    </row>
    <row r="59" spans="1:4" x14ac:dyDescent="0.25">
      <c r="A59" s="28" t="s">
        <v>59</v>
      </c>
      <c r="B59" s="20" t="s">
        <v>60</v>
      </c>
      <c r="C59" s="53">
        <v>520</v>
      </c>
      <c r="D59" s="53">
        <v>520</v>
      </c>
    </row>
    <row r="60" spans="1:4" x14ac:dyDescent="0.25">
      <c r="A60" s="10">
        <v>41</v>
      </c>
      <c r="B60" s="27" t="s">
        <v>94</v>
      </c>
      <c r="C60" s="53"/>
      <c r="D60" s="53">
        <f>D61</f>
        <v>1000</v>
      </c>
    </row>
    <row r="61" spans="1:4" x14ac:dyDescent="0.25">
      <c r="A61" s="28">
        <v>412</v>
      </c>
      <c r="B61" s="20" t="s">
        <v>96</v>
      </c>
      <c r="C61" s="53"/>
      <c r="D61" s="53">
        <v>1000</v>
      </c>
    </row>
    <row r="62" spans="1:4" x14ac:dyDescent="0.25">
      <c r="A62" s="10" t="s">
        <v>12</v>
      </c>
      <c r="B62" s="22" t="s">
        <v>22</v>
      </c>
      <c r="C62" s="42" t="str">
        <f>C63</f>
        <v>60.000</v>
      </c>
      <c r="D62" s="42">
        <f>D63</f>
        <v>110000</v>
      </c>
    </row>
    <row r="63" spans="1:4" x14ac:dyDescent="0.25">
      <c r="A63" s="28" t="s">
        <v>65</v>
      </c>
      <c r="B63" s="24" t="s">
        <v>23</v>
      </c>
      <c r="C63" s="50" t="s">
        <v>92</v>
      </c>
      <c r="D63" s="50">
        <v>110000</v>
      </c>
    </row>
    <row r="64" spans="1:4" x14ac:dyDescent="0.25">
      <c r="A64" s="6" t="s">
        <v>20</v>
      </c>
      <c r="B64" s="30" t="s">
        <v>93</v>
      </c>
      <c r="C64" s="54">
        <f>C65</f>
        <v>1425000</v>
      </c>
      <c r="D64" s="54">
        <f>D65</f>
        <v>1575000</v>
      </c>
    </row>
    <row r="65" spans="1:4" x14ac:dyDescent="0.25">
      <c r="A65" s="8" t="s">
        <v>5</v>
      </c>
      <c r="B65" s="26" t="s">
        <v>73</v>
      </c>
      <c r="C65" s="54">
        <f>SUM(C66+C68)</f>
        <v>1425000</v>
      </c>
      <c r="D65" s="54">
        <f>SUM(D66+D68)</f>
        <v>1575000</v>
      </c>
    </row>
    <row r="66" spans="1:4" x14ac:dyDescent="0.25">
      <c r="A66" s="10" t="s">
        <v>21</v>
      </c>
      <c r="B66" s="22" t="s">
        <v>94</v>
      </c>
      <c r="C66" s="49">
        <f>SUM(C67)</f>
        <v>500000</v>
      </c>
      <c r="D66" s="49">
        <f>SUM(D67)</f>
        <v>500000</v>
      </c>
    </row>
    <row r="67" spans="1:4" x14ac:dyDescent="0.25">
      <c r="A67" s="34" t="s">
        <v>95</v>
      </c>
      <c r="B67" s="24" t="s">
        <v>96</v>
      </c>
      <c r="C67" s="49">
        <v>500000</v>
      </c>
      <c r="D67" s="49">
        <v>500000</v>
      </c>
    </row>
    <row r="68" spans="1:4" x14ac:dyDescent="0.25">
      <c r="A68" s="10" t="s">
        <v>12</v>
      </c>
      <c r="B68" s="22" t="s">
        <v>22</v>
      </c>
      <c r="C68" s="47">
        <f>SUM(C69+C70)</f>
        <v>925000</v>
      </c>
      <c r="D68" s="47">
        <f>SUM(D69+D70)</f>
        <v>1075000</v>
      </c>
    </row>
    <row r="69" spans="1:4" x14ac:dyDescent="0.25">
      <c r="A69" s="35" t="s">
        <v>65</v>
      </c>
      <c r="B69" s="22" t="s">
        <v>23</v>
      </c>
      <c r="C69" s="42" t="s">
        <v>97</v>
      </c>
      <c r="D69" s="42">
        <v>875000</v>
      </c>
    </row>
    <row r="70" spans="1:4" x14ac:dyDescent="0.25">
      <c r="A70" s="34" t="s">
        <v>86</v>
      </c>
      <c r="B70" s="24" t="s">
        <v>87</v>
      </c>
      <c r="C70" s="45" t="s">
        <v>83</v>
      </c>
      <c r="D70" s="45">
        <v>200000</v>
      </c>
    </row>
    <row r="71" spans="1:4" x14ac:dyDescent="0.25">
      <c r="A71" s="11"/>
      <c r="B71" s="11"/>
      <c r="C71" s="55"/>
      <c r="D71" s="55"/>
    </row>
    <row r="72" spans="1:4" x14ac:dyDescent="0.25">
      <c r="A72" s="11"/>
      <c r="B72" s="11"/>
      <c r="C72" s="12"/>
      <c r="D72" s="12"/>
    </row>
    <row r="73" spans="1:4" x14ac:dyDescent="0.25">
      <c r="A73" s="11"/>
      <c r="B73" s="11"/>
      <c r="C73" s="12"/>
      <c r="D73" s="12"/>
    </row>
  </sheetData>
  <mergeCells count="4">
    <mergeCell ref="A1:A2"/>
    <mergeCell ref="B1:B2"/>
    <mergeCell ref="C1:C2"/>
    <mergeCell ref="D1:D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010 05 - rebalans</vt:lpstr>
      <vt:lpstr>'010 05 - rebalans'!Print_Area</vt:lpstr>
      <vt:lpstr>'010 05 - rebalans'!Print_Titles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2021-06-25T12:44:34Z</dcterms:created>
  <dcterms:modified xsi:type="dcterms:W3CDTF">2021-06-25T12:44:41Z</dcterms:modified>
</cp:coreProperties>
</file>