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martinic\Desktop\Moji dokumenti\SANACIJA OŠTEĆENJA ZIDA KAT 3. - HS\"/>
    </mc:Choice>
  </mc:AlternateContent>
  <bookViews>
    <workbookView xWindow="-7050" yWindow="2745" windowWidth="14430" windowHeight="9960"/>
  </bookViews>
  <sheets>
    <sheet name="Opći uvjeti" sheetId="3" r:id="rId1"/>
    <sheet name="Demontaža" sheetId="1" r:id="rId2"/>
    <sheet name="GO radovi" sheetId="2" r:id="rId3"/>
  </sheets>
  <definedNames>
    <definedName name="_xlnm.Print_Area" localSheetId="1">Demontaža!$B$1:$G$128</definedName>
    <definedName name="_xlnm.Print_Area" localSheetId="2">'GO radovi'!$B$1:$G$263</definedName>
    <definedName name="_xlnm.Print_Area" localSheetId="0">'Opći uvjeti'!$C$1:$G$127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49" i="2" l="1"/>
  <c r="E218" i="2"/>
  <c r="E217" i="2"/>
  <c r="E215" i="2"/>
  <c r="E198" i="2"/>
  <c r="E197" i="2"/>
  <c r="E195" i="2"/>
  <c r="E180" i="2"/>
  <c r="E179" i="2"/>
  <c r="E177" i="2"/>
  <c r="E160" i="2"/>
  <c r="E159" i="2"/>
  <c r="E157" i="2"/>
  <c r="E133" i="2"/>
  <c r="E132" i="2"/>
  <c r="E130" i="2"/>
  <c r="E119" i="2"/>
  <c r="E116" i="2"/>
  <c r="G120" i="1" l="1"/>
  <c r="C83" i="2" l="1"/>
  <c r="C79" i="2"/>
  <c r="G126" i="1" l="1"/>
  <c r="G123" i="1"/>
  <c r="G117" i="1"/>
  <c r="G111" i="1"/>
  <c r="G261" i="2"/>
  <c r="G240" i="2"/>
  <c r="G237" i="2"/>
  <c r="G234" i="2"/>
  <c r="G230" i="2"/>
  <c r="G227" i="2"/>
  <c r="G223" i="2"/>
  <c r="G219" i="2"/>
  <c r="G216" i="2"/>
  <c r="G210" i="2"/>
  <c r="G207" i="2"/>
  <c r="G203" i="2"/>
  <c r="G199" i="2"/>
  <c r="G196" i="2"/>
  <c r="G185" i="2"/>
  <c r="G181" i="2"/>
  <c r="G178" i="2"/>
  <c r="G172" i="2"/>
  <c r="G169" i="2"/>
  <c r="G165" i="2"/>
  <c r="G161" i="2"/>
  <c r="G158" i="2"/>
  <c r="G147" i="2"/>
  <c r="G138" i="2"/>
  <c r="G134" i="2"/>
  <c r="G131" i="2"/>
  <c r="G125" i="2"/>
  <c r="G117" i="2"/>
  <c r="G120" i="2"/>
  <c r="G263" i="2" l="1"/>
  <c r="G74" i="2" s="1"/>
  <c r="G249" i="2"/>
  <c r="E253" i="2"/>
  <c r="G253" i="2" s="1"/>
  <c r="G218" i="2"/>
  <c r="G217" i="2"/>
  <c r="G215" i="2"/>
  <c r="G198" i="2"/>
  <c r="G197" i="2"/>
  <c r="G195" i="2"/>
  <c r="G180" i="2"/>
  <c r="G179" i="2"/>
  <c r="G177" i="2"/>
  <c r="G160" i="2"/>
  <c r="G159" i="2"/>
  <c r="G157" i="2"/>
  <c r="G255" i="2" l="1"/>
  <c r="G73" i="2" s="1"/>
  <c r="G242" i="2"/>
  <c r="G72" i="2" s="1"/>
  <c r="G187" i="2"/>
  <c r="G71" i="2" s="1"/>
  <c r="E143" i="2"/>
  <c r="G143" i="2" s="1"/>
  <c r="G133" i="2"/>
  <c r="G132" i="2"/>
  <c r="G130" i="2"/>
  <c r="G119" i="2"/>
  <c r="E118" i="2"/>
  <c r="G118" i="2" s="1"/>
  <c r="G116" i="2"/>
  <c r="G149" i="2" l="1"/>
  <c r="G70" i="2" s="1"/>
  <c r="E114" i="1"/>
  <c r="G114" i="1" s="1"/>
  <c r="G128" i="1" l="1"/>
  <c r="G69" i="2" s="1"/>
  <c r="G76" i="2" s="1"/>
  <c r="G79" i="2" s="1"/>
  <c r="G81" i="2" s="1"/>
  <c r="G83" i="2" s="1"/>
</calcChain>
</file>

<file path=xl/sharedStrings.xml><?xml version="1.0" encoding="utf-8"?>
<sst xmlns="http://schemas.openxmlformats.org/spreadsheetml/2006/main" count="399" uniqueCount="252">
  <si>
    <t>Rbr.</t>
  </si>
  <si>
    <t>Opis stavke</t>
  </si>
  <si>
    <t>Jed. mjera</t>
  </si>
  <si>
    <t>Količina</t>
  </si>
  <si>
    <t>jed. Cijena</t>
  </si>
  <si>
    <t>Ukupno cijena</t>
  </si>
  <si>
    <t>Demontaža i ponovna montaža fan coli uređaja montiranog na zid. U cijenu stavke uključeno je parecijalno i privremeno plombiranje cijevi, olektro odspajanje i privremeno deponiranje, te ponovnoi spajanje i puštanej u pogon. U cijenu uključen sav rad i materijal (uključoivo demontaža i ponovna motaža elelktrokanalicer, izolacije sijevovoda i sl.), te sav alart i pmoćna skela/ljestve za rad na potrebnoj visini</t>
  </si>
  <si>
    <t>obtračun po kom</t>
  </si>
  <si>
    <t>kom</t>
  </si>
  <si>
    <t>Obračun po m'</t>
  </si>
  <si>
    <t>m'</t>
  </si>
  <si>
    <t>Demontaža i ponovna montaža nove izolacije cjevovoda (vertikalni i horzintalni dio). U cijenu je uključeno skidanje zašititnog aluminijskog plašta i skidanje izolacijskog materijala kako bi se lakše pristupilo saniranju i bojanju zida. U cijenu uključen sav izolacijski materijal od mineralne vune i aluminjiski plašt uključivo koljena i prelaze (4 koljena). Cijevi dijametra cca 300 mm.</t>
  </si>
  <si>
    <t>Demontaža i ponovna montaža mehanizma za otvaranje ventus prozora</t>
  </si>
  <si>
    <t>Demontaža i ponovna montaža sa električnim odspajanjem i prispajanjem elektrokanalice za znak i samog znaka (izlaz u slučaju opasnosti)</t>
  </si>
  <si>
    <t>obračun po kom</t>
  </si>
  <si>
    <t>Odspajanje i demontaža te ponovna montaža protupožarnog tipkala na podestu stepenica. Rad ukjčuje demontažu u dogovoru sa Naručiteljem, skidanje kanalice, zaštita postojećeg napojnog voda, te ponovno vraćanje u funkciju sa ispitivanjem</t>
  </si>
  <si>
    <t>Odspajanje i demontaža te ponovna montaža pojačivaća signala na podestu stepenica. Rad uključuje demontažu u dogovoru sa Naručiteljem, skidanje kanalice, zaštita postojećeg napojnog voda, te ponovno vraćanje u funkciju sa ispitivanjem</t>
  </si>
  <si>
    <t>Obračun po m' zidne pukotine.</t>
  </si>
  <si>
    <t>pukotine na polupodestu</t>
  </si>
  <si>
    <t>nadvoj prema hodniku</t>
  </si>
  <si>
    <t>Obračun po m' zidne pukotine i m2 nadvoja</t>
  </si>
  <si>
    <t>Obijanje žbuke na stropu oko nastalih pukotina u žbuci u minimalnoj širini š=40 cm (20 cm + 20 cm na svaku stranu od pukotine, u dubini do opeke). Ukloniti slabo vezane dijelove žbuke i nečistoća, ručno ili mehanički, sve dok se ne dobije čista površina bez slabih dijelova, prašine, nečistoća, plijesni ili topivih soli. U cijenu stavke uključiti radnu skelu, iznošenje šute i utovar u kamion, sav ostali rad, te odvoz šute i otpadnog materijala na najbliži gradski deponij predviđen za prihvat takve vrste otpada.</t>
  </si>
  <si>
    <t>Obračun po m' stropne pukotine.</t>
  </si>
  <si>
    <t>Čišćenje fuga oko stropnih pukotina, širine š=40 cm (20 cm + 20 cm na svaku stranu od pukotine) iz sljubnica između opeka u dubini h=20 mm. Ukloniti nevezane dijelove ziđa. Zatimtemeljito otprašiti i postupak ponoviti po potrebi nekoliko puta. U cijenu stavke uključiti radnu skelu, iznošenje šute i utovar u kamion, sav ostali rad, te odvoz šute i otpadnog materijala na najbliži gradski deponij predviđen za prihvat takve vrste otpada.</t>
  </si>
  <si>
    <t>pukotine duž cijelog spoja zida i stropa prema podestu 3. kata</t>
  </si>
  <si>
    <t>Pukotine na zidu prema 2. katu</t>
  </si>
  <si>
    <t>Struganje stare boje na stropu oko nastalih pukotina u minimalnoj širini š=20 cm (10 cm + 10 cm na svaku stranu od pukotine). Ukloniti slabo vezane dijelove boja, ručno ili mehanički, sve dok se ne dobije čista površina bez slabih dijelova, prašine, nečistoća, plijesni ili topivih soli. U cijenu stavke uključiti radnu skelu, iznošenje šute i utovar u kamion, sav ostali rad, te odvoz šute i otpadnog materijala na najbliži gradski deponij predviđen za prihvat takve vrste otpada.</t>
  </si>
  <si>
    <t>Puotine na stropu prema zidu 2. kata</t>
  </si>
  <si>
    <t>ZIDARSKI RADOVI</t>
  </si>
  <si>
    <t>Obijanje žbuke na zidu oko nastalih pukotina ili otpalih dijelova u žbuci u minimalnoj širini š=40 cm (20 cm + 20 cm na svaku stranu od pukotine, u dubini do opeke). Ukloniti slabo vezane dijelove žbuke i nečistoća, ručno ili mehanički, sve dok se ne dobije čista površina bez slabih dijelova, prašine, nečistoća, plijesni ili topivih soli. U cijenu stavke uključiti radnu skelu, iznošenje šute i utovar u kamion, sav ostali rad, te odvoz šute i otpadnog materijala na najbliži gradski deponij predviđen za prihvat takve vrste otpada.</t>
  </si>
  <si>
    <t>pukotine na spoju zida i stropa</t>
  </si>
  <si>
    <t>nadvoj iznad vrata wc-a 3. kat</t>
  </si>
  <si>
    <t>m2</t>
  </si>
  <si>
    <t>vertikalna pukotina</t>
  </si>
  <si>
    <t>Čišćenje fuga oko zidnih pukotina ili dijelova gdje je otpala žbuka punoplošno, širine š=40 cm (20 cm + 20 cm na svaku stranu od pukotine) iz sljubnica između opeka u dubini h=20 mm. Ukloniti nevezane dijelove ziđa. Zatim temeljito otprašiti i postupak ponoviti po potrebi nekoliko puta. U cijenu stavke uključiti radnu skelu, iznošenje šute i utovar u kamion, sav ostali rad, te odvoz šute i otpadnog materijala na najbliži gradski deponij predviđen za prihvat takve vrste otpada.</t>
  </si>
  <si>
    <t>Struganje stare boje na zidu oko nastalih pukotina u minimalnoj širini š=20 cm (10 cm + 10 cm na svaku stranu od pukotine) na zidu prmea 2. katu. Ukloniti slabo vezane dijelove boja, ručno ili mehanički, sve dok se ne dobije čista površina bez slabih dijelova, prašine, nečistoća, plijesni ili topivih soli. U cijenu stavke uključiti radnu skelu, iznošenje šute i utovar u kamion, sav ostali rad, te odvoz šute i otpadnog materijala na najbliži gradski deponij predviđen za prihvat takve vrste otpada.</t>
  </si>
  <si>
    <t>Označeno plavom punom ili isprekidanom linijom</t>
  </si>
  <si>
    <t>Označeno plavom punom  linijom</t>
  </si>
  <si>
    <t>Označeno crvenom isprekidanom  linijom</t>
  </si>
  <si>
    <t>U nacrtima označeno plavom isprekidanom linijom i plavim punim krugom za vertikalne pukotine.</t>
  </si>
  <si>
    <t>Fugiranje zidne opeke oko pukotina širine š=40 cm  (20 cm + 20 cm na svaku stranu od pukotine i punoplošno na mjest otpale žbuke) u sljubnicama između opeke u dubini od 20 mm, kao i same pukotine,  reparaturnim jednokomponentnim mortom, uz prethodnu impregnaciju podloge, vodom razrijeđenim temeljnim premazom koji služi za impregnaciju mineralnih, jako upojnih i poroznih podloga, ujednačavanje upojnosti i poboljšanje prionjivosti. Temeljni premaz nanositi zidarskom četkom ili krznenim valjkom na podlogu u jednom nanosu. U cijenu uključena radna skela, sav potreban rad i materijal do funkcionalne gotovosti.</t>
  </si>
  <si>
    <t>Obračun po m' zidne pukotine i m2 plohe zida</t>
  </si>
  <si>
    <t>Fugiranje stropne opeke oko pukotina širine š=40 cm  (20 cm + 20 cm na svaku stranu od pukotine) u sljubnicama između opeke u dubini od 20 mm, kao i same pukotine,  reparaturnim jednokomponentnim mortom, uz prethodnu impregnaciju podloge, vodom razrijeđenim temeljnim premazom koji služi za impregnaciju mineralnih, jako upojnih i poroznih podloga, ujednačavanje upojnosti i poboljšanje prionjivosti. Temeljni premaz nanositi zidarskom četkom ili krznenim valjkom na podlogu u jednom nanosu. U cijenu uključena radna skela, sav potreban rad i materijal do funkcionalne gotovosti.</t>
  </si>
  <si>
    <t>U nacrtima označeno plavom punom linijom.</t>
  </si>
  <si>
    <t>Fugiranje zidnih pukotina,  reparaturnim jednokomponentnim mortom, uz prethodnu impregnaciju podloge, vodom razrijeđenim temeljnim premazom koji služi za služi za impregnaciju mineralnih, jako upojnih i poroznih podloga, ujednačavanje upojnosti i poboljšanje prionjivosti. Temeljni premaz nanositi zidarskom četkom ili krznenim valjkom na podlogu u jednom nanosu. U cijenu uključena radna skela, sav potreban rad i materijal do funkcionalne gotovosti.</t>
  </si>
  <si>
    <t>Fugiranje stropnih pukotina,  reparaturnim jednokomponentnim mortom, uz prethodnu impregnaciju podloge, vodom razrijeđenim temeljnim premazom koji služi za služi za impregnaciju mineralnih, jako upojnih i poroznih podloga, ujednačavanje upojnosti i poboljšanje prionjivosti. Temeljni premaz nanositi zidarskom četkom ili krznenim valjkom na podlogu u jednom nanosu. U cijenu uključena radna skela, sav potreban rad i materijal do funkcionalne gotovosti.</t>
  </si>
  <si>
    <t>UNUTARNJE ŽBUKE I GLET</t>
  </si>
  <si>
    <t xml:space="preserve">Žbukanje oko zidnih pukotina u minimalnoj širini š=40 cm (20 cm + 20 cm na svaku stranu od pukotine ili plošno na dijelu otpale žbuke) vapneno-cementnom laganom podložnom žbukom. Žbuku izvesti potpuno ravnu, a bridovi moraju  biti  ravni, oštri  i  ojačani pocinčanim kutnim profilima. Stavka obavezno uključuje izradu i ugradnju cementnog šprica. U stavku uključiti žbukanje špaleta oko otvora sa ugradnjom kutnih metalnih profila, te sav rad, materijal i potrebne radne skele. </t>
  </si>
  <si>
    <t xml:space="preserve">Žbukanje oko stropnih pukotina u minimalnoj širini š=40 cm (20 cm + 20 cm na svaku stranu od pukotine) vapneno-cementnom laganom podložnom žbukom. Žbuku izvesti potpuno ravnu, a bridovi moraju  biti  ravni, oštri  i  ojačani pocinčanim kutnim profilima. Stavka obavezno uključuje izradu i ugradnju cementnog šprica. U stavku uključiti žbukanje špaleta oko otvora sa ugradnjom kutnih metalnih profila, te sav rad, materijal i potrebne radne skele. </t>
  </si>
  <si>
    <t xml:space="preserve">Saniranje zidnih oštećenja u žbuci oko pukotine na mjestima gdje se nije stra žbuka skidala do podloge, univerzalnom mineralnom žbukom sa dodacima za bolju prionjivost i fleksibilnost. Nanositi na podlogu sa pukotinom u debljini minimalno d=2 mm i nahrapaviti zupčastim gleterom, kako bi osigurali odgovarajuću debljinu sloja i pravilno pozicioniranje mrežice. Staklenu mrežicu utisnuti laganim pritiskom gleterom u svježi sloj  fine žbuke odozgo prema dolje po čitavoj površini s preklopom minimalno 10 cm na svim spojevima mrežice. Drugi sloj fine žbuke nanijeti najkasnije nakon 24 sata pokrivajući mrežicu u debljini od d=minimalno 1 mm. Žbuku izvesti potpuno ravnu. Stavka obavezno uključuje izradu i ugradnju  vodom razrijeđenog temeljnog premaza koji služi za impregnaciju mineralnih, jako upojnih i poroznih podloga, ujednačavanje upojnosti i poboljšanje prionjivosti. Temeljni premaz nanositi zidarskom četkom ili krznenim valjkom na podlogu u jednom nanosu. U stavku uključiti sav rad, materijal i potrebne radne skele. </t>
  </si>
  <si>
    <t>U nacrtima označeno crvenom isprekidanom linijom</t>
  </si>
  <si>
    <t xml:space="preserve">Saniranje stropnih oštećenja u žbuci oko pukotine na mjestima gdje se nije stra žbuka skidala do podloge, univerzalnom mineralnom žbukom sa dodacima za bolju prionjivost i fleksibilnost. Nanositi na podlogu sa pukotinom u debljini minimalno d=2 mm i nahrapaviti zupčastim gleterom, kako bi osigurali odgovarajuću debljinu sloja i pravilno pozicioniranje mrežice. Staklenu mrežicu utisnuti laganim pritiskom gleterom u svježi sloj  fine žbuke odozgo prema dolje po čitavoj površini s preklopom minimalno 10 cm na svim spojevima mrežice. Drugi sloj fine žbuke nanijeti najkasnije nakon 24 sata pokrivajući mrežicu u debljini od d=minimalno 1 mm. Žbuku izvesti potpuno ravnu. Stavka obavezno uključuje izradu i ugradnju  vodom razrijeđenog temeljnog premaza koji služi za impregnaciju mineralnih, jako upojnih i poroznih podloga, ujednačavanje upojnosti i poboljšanje prionjivosti. Temeljni premaz nanositi zidarskom četkom ili krznenim valjkom na podlogu u jednom nanosu. U stavku uključiti sav rad, materijal i potrebne radne skele. </t>
  </si>
  <si>
    <t>Obračun po m' pogletane zidne površine.</t>
  </si>
  <si>
    <t>Gletanje unutarnjih ploha ožbukanih zidova vapnenom masom u minimalnoj širini š=40 cm (20 cm + 20 cm na svaku stranu od pukotine ili plošno na dijelu otpale žbuke). Površine moraju biti očišćene i otprašene. Svi šlicevi i druga udubljenja moraju se popuniti mortom. Glet masa  nanosi se na zidove u debljini d=2 mm, te se u svježu masu utiskuje tekstilno staklena mrežica veličine okna 2x2 mm. Nakon što se prvi sloj posuši, nanosi se drugi sloj debljine do d=1 mm, tako da pokrije strukturu mrežice. Nakon što se sloj posuši eventualne neravnine se pobruse finim brusnim papirom. U cijeni su uključene sve potrebne predradnje na pripremi stropova za bojanje (čišćenje, impregnacija, izravnanje, manja krpanja, zatvaranja), sav rad i radna skela.</t>
  </si>
  <si>
    <t>Gletanje unutarnjih ploha ožbukanih stropova vapnenom masom u minimalnoj širini š=40 cm (20 cm + 20 cm na svaku stranu od pukotine). Površine moraju biti očišćene i otprašene. Svi šlicevi i druga udubljenja moraju se popuniti mortom. Glet masa  nanosi se na zidove u debljini d=2 mm, te se u svježu masu utiskuje tekstilno staklena mrežica veličine okna 2x2 mm. Nakon što se prvi sloj posuši, nanosi se drugi sloj debljine do d=1 mm, tako da pokrije strukturu mrežice. Nakon što se sloj posuši eventualne neravnine se pobruse finim brusnim papirom. U cijeni su uključene sve potrebne predradnje na pripremi stropova za bojanje (čišćenje, impregnacija, izravnanje, manja krpanja, zatvaranja), sav rad i radna skela.</t>
  </si>
  <si>
    <t>Obračun po m' pogletane stropne površine.</t>
  </si>
  <si>
    <t>Gletanje unutarnjih ploha ožbukanih zidova vapnenom masom u minimalnoj širini š=20 cm (10 cm + 10 cm na svaku stranu od pukotine). Površine moraju biti očišćene i otprašene. Svi šlicevi i druga udubljenja moraju se popuniti mortom. Glet masa  nanosi se na zidove u debljini d=2 mm, te se u svježu masu utiskuje tekstilno staklena mrežica veličine okna 2x2 mm. Nakon što se prvi sloj posuši, nanosi se drugi sloj debljine do d=1 mm, tako da pokrije strukturu mrežice. Nakon što se sloj posuši eventualne neravnine se pobruse finim brusnim papirom. U cijeni su uključene sve potrebne predradnje na pripremi stropova za bojanje (čišćenje, impregnacija, izravnanje, manja krpanja, zatvaranja), sav rad i radna skela.</t>
  </si>
  <si>
    <t>U nacrtima označeno crvenom  isprekidanom linijom</t>
  </si>
  <si>
    <t>Gletanje unutarnjih ploha ožbukanih stropova vapnenom masom u minimalnoj širini š=20 cm (10 cm + 10 cm na svaku stranu od pukotine). Površine moraju biti očišćene i otprašene. Svi šlicevi i druga udubljenja moraju se popuniti mortom. Glet masa  nanosi se na zidove u debljini d=2 mm, te se u svježu masu utiskuje tekstilno staklena mrežica veličine okna 2x2 mm. Nakon što se prvi sloj posuši, nanosi se drugi sloj debljine do d=1 mm, tako da pokrije strukturu mrežice. Nakon što se sloj posuši eventualne neravnine se pobruse finim brusnim papirom. U cijeni su uključene sve potrebne predradnje na pripremi stropova za bojanje (čišćenje, impregnacija, izravnanje, manja krpanja, zatvaranja), sav rad i radna skela.</t>
  </si>
  <si>
    <r>
      <t>Izvođenje injekcijskih bušotina za sanaciju građe zida. Rupe izbušiti simetrično ako je moguće u kvadratnom rasteru na razmaku od 50-100 cm. Za strukture debljine manje od 60 cm, mješavina se injektira samo na jednoj strani, a kod struktura debljih od 60 cm mješavina se injektira u obje strane. Izbušiti rupe promjera 3-4 cm okomito na površinu zida, ili pod kutom 30</t>
    </r>
    <r>
      <rPr>
        <vertAlign val="superscript"/>
        <sz val="10"/>
        <rFont val="Calibri"/>
        <family val="2"/>
        <charset val="238"/>
        <scheme val="minor"/>
      </rPr>
      <t>o</t>
    </r>
    <r>
      <rPr>
        <sz val="10"/>
        <rFont val="Calibri"/>
        <family val="2"/>
        <charset val="238"/>
        <scheme val="minor"/>
      </rPr>
      <t>-40</t>
    </r>
    <r>
      <rPr>
        <vertAlign val="superscript"/>
        <sz val="10"/>
        <rFont val="Calibri"/>
        <family val="2"/>
        <charset val="238"/>
        <scheme val="minor"/>
      </rPr>
      <t>o</t>
    </r>
    <r>
      <rPr>
        <sz val="10"/>
        <rFont val="Calibri"/>
        <family val="2"/>
        <charset val="238"/>
        <scheme val="minor"/>
      </rPr>
      <t xml:space="preserve"> u koje ugradite plastične špricaljke promjera 10-15 mm kroz koje će se injektirati mješavina pod pritiskom.</t>
    </r>
  </si>
  <si>
    <t>Obračun po komadu bušotine.</t>
  </si>
  <si>
    <t>Injektiranje vertikalne pukotine na podestu 3. kata</t>
  </si>
  <si>
    <t>Dobava i ugradnja hidrauličkog veziva s punilima za učvršćivanje zidova od kamena, opeke i sadrenih konstrukcija pomoću injektiranja. Prije injektiranja pripremljene mješavine hidrauličkog veziva, unutrašnjost strukture koja se učvršćuje, mora se potpuno zasititi vodom. Dan prije izvođenja radova dobro natopiti vodom unutrašnjost te strukture, kroz iste rupe kroz koje će se kasnije injektirati mješavina. U međuvremenu će sav višak vode u unutrašnjosti ispariti. Sva mjesta gdje bi mješavina mogla curiti prethodno se trebaju zatvoriti brzovezujućim cementom, a nakon injektiranja se isti odstrani. Provedba injektiranja pripremljenom injekcijskom smjesom pod pritiskom od 1 bara. Injektiranje se izvodi pažljivo u fazama, po visini od cca 1 metra zida. Raditi sa prekidima, kako bi injekcijska masa postigla određenu čvrstoću, čime se izbjegava pojava jačeg tlaka u praznom prostoru zida. Predviđeni utrošak injekcijske mase 1,4 kg/l šupljine.</t>
  </si>
  <si>
    <t>Obračun po m'.</t>
  </si>
  <si>
    <t>Izvedba ojačanja pukotina. Dobava materijala i izvedba sanacije pukotina premoštenjem i ojačanjem pomoću spiralnih armaturnih sidara od nehrđajućeg austenitnog čelika V2A, promjera 8 mm, površine poprečnog presjeka As 10 mm2, maksimalne dopuštene vlačne sile Fz 11 kN, granice popuštanja Fs 10,13 kN i modula elastičnosti 114 kN/mm2. Sidra za sanaciju pukotina se ugrađuju u prethodno izrađen utor u ziđu frezanjem specijalnim alatima i utiskivanjem u specijalne sidreni dvokomponentni mort, tlačne čvrstoće 27,8 do 35 N/mm2, modula elastičnosti 12.878 N/mm2, savojne vlačne čvrstoće 5,44 N/mm2, čvrstoće prionjivosti 1,4-2,5 N/mm2 i posmične čvrstoće prionjivosti 0,86 N/mm2. Stavka uključuje sve potrebne predradnje (izradu i pripremu utora, te završnu ispunu pukotine trajno elastičnom, pastom za pukotine). Izvesti prema pravilima struke, uputama proizvođača i od strane profesionalno obučenog tima za izvedbu statičkih ojačanja konstrukcije.</t>
  </si>
  <si>
    <t>SOBOSLIKARSKI RADOVI</t>
  </si>
  <si>
    <t>Dvokratno ličenje zidova disperzivnom bojom po izboru projektanta. Betonske ili ožbukane zidove ličiti disperzivnim bojama na bazi vodenog rastvora, prema uputama proizvođača, uz sve potrebne predradnje (brušenje spojeva, impregnacija plohe, izravnavanje neravnina betonfiksom, dvostruko gletanje - ovom stavkom nisu obuhvaćene sanacije pukotina koje su predmet ovog troškovnika i gletanja za iste), nanošenje temeljnog naliča i sl, te sav rad, alat, radne skele. Boja mora biti potpuno neškodljiva za boravak ljudi u prostoru (tzv. EKO boja). Prije soboslikarske obrade sve sudare ploha (uglovi) silikonirati akrilnim kitom.</t>
  </si>
  <si>
    <t>Nikakvo povećavanje površina sa koeficijenatima nije dozvoljeno, jer je u cijenu uključena ortogonalna vertikalna površina zidova.</t>
  </si>
  <si>
    <t>Obračun po m2 ortogonalne vertikalne površine zida.</t>
  </si>
  <si>
    <t xml:space="preserve">Dvokratno ličenje podgleda stropa hodnika disperzivnom bojom po izboru projektanta. Ličiti disperzivnim bojama na bazi vodenog rastvora, prema uputama proizvođača, uz sve potrebne predradnje (brušenje spojeva, impregnacija plohe, izravnavanje neravnina betonfiksom, dvostruko gletanje - ovom stavkom nisu obuhvaćene sanacije pukotina koje su predmet ovog troškovnika i gletanja za iste), nanošenje temeljnog naliča i sl, te sav rad, alat, radne skele. Boja mora biti potpuno neškodljiva za boravak ljudi u prostoru (tzv. EKO boja). Prije soboslikarske obrade sve sudare ploha (uglovi) silikonirati akrilnim kitom. </t>
  </si>
  <si>
    <t>Nikakvo povećavanje površina sa koeficijenatima nije dozvoljeno, jer je u cijenu uključena ortogonalna horizontalna površina stropa.</t>
  </si>
  <si>
    <t>Obračun po m2 ortogonalne horizontalne površine stropa.</t>
  </si>
  <si>
    <t>OSTALO</t>
  </si>
  <si>
    <t>Generalno fino čišćenje kompletnog prostora po završetku svih radova kao priprema za useljenje, uključivo sve (čišćenje staklenih površina, prašine itd.). Sav pomoćni materijal za čišćenje obračunat je u ovoj stavci, isto kao i odvoz otpadnog materijala.</t>
  </si>
  <si>
    <t>Obračun po m2 očišćenog prostora.</t>
  </si>
  <si>
    <t>1.</t>
  </si>
  <si>
    <t>1.1.</t>
  </si>
  <si>
    <t>1.2.</t>
  </si>
  <si>
    <t>1.3.</t>
  </si>
  <si>
    <t>1.4.</t>
  </si>
  <si>
    <t>1.5.</t>
  </si>
  <si>
    <t>1.6.</t>
  </si>
  <si>
    <t>2.</t>
  </si>
  <si>
    <t>2.1.</t>
  </si>
  <si>
    <t>2.2.</t>
  </si>
  <si>
    <t>2.3.</t>
  </si>
  <si>
    <t>2.4.</t>
  </si>
  <si>
    <t>2.5.</t>
  </si>
  <si>
    <t>2.6.</t>
  </si>
  <si>
    <t>3.</t>
  </si>
  <si>
    <t>3.1.</t>
  </si>
  <si>
    <t>3.2.</t>
  </si>
  <si>
    <t>3.3.</t>
  </si>
  <si>
    <t>3.4.</t>
  </si>
  <si>
    <t>3.5.</t>
  </si>
  <si>
    <t>3.6.</t>
  </si>
  <si>
    <t>3.7.</t>
  </si>
  <si>
    <t>3.8.</t>
  </si>
  <si>
    <t>3.9.</t>
  </si>
  <si>
    <t>3.10.</t>
  </si>
  <si>
    <t>4.</t>
  </si>
  <si>
    <t>4.1.</t>
  </si>
  <si>
    <t>4.2.</t>
  </si>
  <si>
    <t>5.</t>
  </si>
  <si>
    <t>B</t>
  </si>
  <si>
    <t>DEMONTAŽE I PONOVNE MONTAŽE</t>
  </si>
  <si>
    <t>UKUPNO</t>
  </si>
  <si>
    <t>3.11.</t>
  </si>
  <si>
    <t>SOBOSLIKAKRSKI RADOVI</t>
  </si>
  <si>
    <t>GRAĐEVINA</t>
  </si>
  <si>
    <t>NARUČITELJ</t>
  </si>
  <si>
    <t>Republika Hrvatska</t>
  </si>
  <si>
    <t>ZOP</t>
  </si>
  <si>
    <t>FAZA PROJEKTA</t>
  </si>
  <si>
    <t>Glavno projekt</t>
  </si>
  <si>
    <t>DATUM</t>
  </si>
  <si>
    <t>Svibanj 2020.</t>
  </si>
  <si>
    <t>GLAVNI PROJEKTANT</t>
  </si>
  <si>
    <t>Iva Rukavina dipl. ing. arh.</t>
  </si>
  <si>
    <t>PROJEKTANT TROŠKOVNIKA GRAĐEVINSKO-OBRTNIČKIH RADOVA</t>
  </si>
  <si>
    <t>PROJEKTANT TROŠKOVNIKA INSTALACIJA VODE I KANALIZACIJE</t>
  </si>
  <si>
    <t>PROJEKTANT TROŠKOVNIKA ELEKTROTEHNIČKIH INSTALACIJA</t>
  </si>
  <si>
    <t>PROJEKTANT TROŠKOVNIKA OPREME</t>
  </si>
  <si>
    <t>OPĆI UVJETI - PROJEKTANTSKI NADZOR</t>
  </si>
  <si>
    <t>Vršenje usluga projektnog nadzora. Projektni nadzor je nadzor u pogledu pojedinosti oblikovanja i izvedbe.</t>
  </si>
  <si>
    <t>Uslugu projektantskog nadzora potrebno je provoditi za cijelo vrijeme trajanja radova, a sukladno važećim Zakonima i projektno-tehničkoj dokumentaciji Izvedbenog projekta, priležećeg odobrenja za gradnju (potvrda glavnog projekta) i posebnim zahtjevima naručitelja. Obveza projektantskog nadzora traje za vrijeme izvođenja radova do primopredaje objekta za korištenje odnosno do prihvaćanja završnog izvješća. Navedene obveze ne odnose se na razdoblje izvršiteljskih jamstvenih rokova.</t>
  </si>
  <si>
    <t>OPĆI UVJETI - GRAĐEVINSKO-OBRTNIČKI RADOVI</t>
  </si>
  <si>
    <t>Izvođač je dužan proučiti izvedbenu dokumentaciju, te prije samog ugovaranja i izvođenja radova upozoriti glavnog projektanta na eventualne nejasnoće ili neusklađenosti prije ugovaranja i izvođenja, odnosno iznijeti svoje primjedbe već u fazi davanja ponude.</t>
  </si>
  <si>
    <t>Izrada tipskih primjeraka i uzoraka svih ugrađenih materijala ( npr. ograde, pregradne stijene, bravarija, opločenja i sl.), te ovjera istih kod glavnog projektanta u cijeni je stavki i u obvezi je izvođača.</t>
  </si>
  <si>
    <t>Cijene upisane u ovaj troškovnik sadrže svu odštetu za pojedine radove i dobave u odnosnim stavkama troškovnika i to u potpuno dogotovljenom stanju, tj. sav rad, naknadu za alat, materijal, sve pripremne, sporedne i završne radove, horizontalne i vertikalne transporte.</t>
  </si>
  <si>
    <t>Pod unesenim cijenama podrazumijevaju se također i sva zakonska davanja, kao i pripomoć kod izvedbe obrtničkih radova (zaštita obrtničkih proizvoda: stolarije, bravarije, limarije, restauratorskih elemenata i slično), sva potrebna ispitivanja građevinskih materijala.</t>
  </si>
  <si>
    <t>Sav materijal koji se upotrebljava mora odgovarati postojećim tehničkim propisima i normama. 
Ukoliko se upotrebljava materijal za koji ne postoji odgovarajući standard, njegovu kvalitetu treba dokazati dokaza o kvaliteti i izjava o svojstvima.</t>
  </si>
  <si>
    <t>Davanjem ponude izvođač se obvezuje da će pravovremeno nabaviti sav materijal opisan u pojedinim stavkama troškovnika. U slučaju nemogućnosti nabave opisanog materijala tijekom izvođenja radova, za svaku će se izmjenu prikupiti ponude i u prisutnosti naručitelja i nadzornog inženjera evaluirati ponude i odabrati zamjenski materijal.</t>
  </si>
  <si>
    <t>Izvođač radova treba uz ponudu priložiti jedinične cijene za materijale i radnu snagu, te "faktor" tvrtke, koji će se odnositi na izgradnju ove građevine.</t>
  </si>
  <si>
    <t>Ukoliko opis pojedine stavke dovodi izvođača u nedoumicu o načinu izvedbe ili kalkulacije cijena, treba pravovremeno tražiti objašnjenje od naručitelja i projektanta.</t>
  </si>
  <si>
    <t>Ako tijekom gradnje dođe do promjena, treba prije početka rada tražiti suglasnost nadzornog inženjera, projektanta i Naručitelja, također treba ugovoriti jediničnu cijenu nove stavke na temelju elemenata datih u ponudi i sve to unijeti u građevinski dnevnik uz ovjeru nadzornog inženjera, projektanta i Naručitelja.</t>
  </si>
  <si>
    <t>Prije izrade ponude izvođač je dužan obići i pregledati građevinu zbog ocjene njezinog 
građevinskog stanja, radova obuhvaćenih troškovnikom, uvjeta organizacije gradilišta, načina i mogućnosti pristupa građevini, mogućnosti zauzimanja javne površine.</t>
  </si>
  <si>
    <t>Prema tome, ponuđena cijena je konačna cijena za realizaciju pojedine troškovničke stavke i ne može se mijenjati.</t>
  </si>
  <si>
    <t>Prilikom davanja ponude izvođač je obvezan dostaviti detaljni operativni plan izvođenja radova i shemu organizacije gradilišta.</t>
  </si>
  <si>
    <t>Bez obzira na vrstu pogodbe, izvođač je obvezan svakodnevno voditi građevinski dnevnik u dva primjerka, a također i građevinsku knjigu, koje će redovito kontrolirati i ovjeravati nadzorni inženjer, kako bi se uvijek mogle ustanoviti stvarne količine izvedenih radova.</t>
  </si>
  <si>
    <t>Naplaćuju se samo stvarno izvedeni radovi i količine prema dokaznici mjera.</t>
  </si>
  <si>
    <t>Izvodač je dužan čistiti gradilište barem tri puta tokom građenja, a na kraju treba izvesti  finalno čišćenja zidova, podova, vrata, prozora, stijena, stakala i dr. što se neće posebno opisivati u stavkama.</t>
  </si>
  <si>
    <t>Prije izrade ponude izvođač je dužan pregledati gradilište radi ocjene uvjeta za organizaciju izvedbe radova i stanja pojedinih dijelova na kojima se radovi izvode.</t>
  </si>
  <si>
    <t>PRIPREMNI RADOVI - GRAĐEVINSKO-OBRTNIČKI RADOVI</t>
  </si>
  <si>
    <t>Sve stavke uključuju odvoz i skladištenje ili odvoz na gradski deponij. Sve stavke uključuju sav potrebni alat, materijal i pripomoćne skele, zaštitne sredstva - sve potrebno do gotovosti.</t>
  </si>
  <si>
    <t>Obračunata količina materijala u normalnom stanju, u svaku jediničnu cijenu uključiti odvoz srušenog materijala na gradilišnu i gradsku deponiju, max udaljenu 10 km,  te razvrstavanje materijala prema uvjetima za istovar materijala gradskog deponija.</t>
  </si>
  <si>
    <t>RADOVI RUŠENJA I DEMONTAŽE - GRAĐEVINSKO-OBRTNIČKI RADOVI</t>
  </si>
  <si>
    <t xml:space="preserve">Postupak rušenja
Postupak rušenja započet će:
Sa gradilišta se materijal koji se neće koristiti, te šuta, mora sukcesivno odvoziti na gradsku deponiju.
</t>
  </si>
  <si>
    <t xml:space="preserve">Pristup i eventualna evakuacija sa građevine i prostora neposredno uz nju mora u svim fazama rada biti nesmetana.
Način zbrinjavanja građevnog otpada
Sav otpad nastao rušenjem sortirati će se na parceli prema vrsti materijala.
</t>
  </si>
  <si>
    <t xml:space="preserve">Zabranjeno je odvoziti otpad na mjesta koja za to nisu dozvoljena.
Sav otpad prevozi se i odlaže sukladno propisima o otpadu i komunalnom redu.
Prije početka radova, izvođač je obavezan postaviti i instalirati sve privremene objekte, zaštitne ograde, opremu i instalacije potrebne za normalno izvođenje radova te iste ukloniti s gradilišta nakon završetka radova.
</t>
  </si>
  <si>
    <t>Privremeni objekti, ograde, zaštita i oprema pored ostalog obuhvaća uređenje pristupa, privremeno ograđivanje prostora koji mogu poslužiti za odlaganje materijala, doprema i postava građevinskih dizala, ljestvi i penjalice, ograde, zaštitne ograde, skele, platforme, oznake, protupožarnu opremu i sve ostalo potrebno za brzo i sigurno odvijanje rušenja. Izvođač će sve ove radove izvesti bez posebne naplate.</t>
  </si>
  <si>
    <t>U postupku rušenja – uklanjanja postojećih građevina rad mora biti organiziran tako da se poštuju svi propisi zaštite na radu, a izvršioci – djelatnici moraju biti upoznati s njima i primjenjivati ih u potpunosti.</t>
  </si>
  <si>
    <t xml:space="preserve">Mora se povesti zaštita prema susjednim objektima i prolaznicima, u protivnom sve eventualno nastale štete zbog ne pridržavanja istog  snosi izvođač.
a) isključivanjem elektroinstalacija telefona, plinskih instalacija i vodovoda, s tim da se u neposrednoj blizini osigura dobava vode (polijevanje šute). Isključivanje infrastrukturnih priključaka mora izvesti ovlaštena pravna osoba,
</t>
  </si>
  <si>
    <t>b) demontažom svih predmeta i opreme, kao prozora, vrata, sanitarne opreme i slično – koja će se eventualno upotrijebiti,</t>
  </si>
  <si>
    <t>c) rušenje pregradnih i nosivih zidova izvršit će se ručno odozgo prema dolje, s posebnom pažnjom da ne dođe do urušavanja dijelova zida,</t>
  </si>
  <si>
    <t>d) da se izbjegne zagađivanje okoliša prašinom, neophodno je povremeno polijevanje vodom,</t>
  </si>
  <si>
    <t>Posebno će se odvojiti ambalažni otpad (papir, plastika, staklo, drvo i sl.) od šute i otpada građevinskog materijala (cigla,beton, crijep, ker. pločice i sl.). Sav otpadni materijal će se učestalo odvoziti sa lokacije na mjesta predviđena za odlaganje pojedine vrste otpada i u reciklažna dvorišta.</t>
  </si>
  <si>
    <t>Nakon rušenja i odvoza otpada i građevinske šute, parcela i zemljište se mora dovesti u uredno stanje, a sa ulične strane javna prometna površina se mora očistiti i dovesti u prvobitno stanje.</t>
  </si>
  <si>
    <t xml:space="preserve">Predmet rušenja mogu biti svi konstruktivni elementi (stropne ploče, grede, stupovi, zidovi,
temelji, krovne konstrukcije, krovne obloge, zidne obloge, a demontiraju se prozori, vrata,
ugrađena oprema. Ruše se sve vrste građevinskih materijala (opeka, beton, porobeton,
kamen,....).
</t>
  </si>
  <si>
    <t xml:space="preserve">Pri razaranju betona i drugih čvrstih materijala koriste se pneumatski čekići i rezanje. U
stavkama potrebno je predvidjeti upotrebu skele, podupiranje konstruktivnih elemenata u
pojedinim fazama rušenja kako bi se osigurao stabilitet i sigurnost radnika.
U troškovniku treba predvidjeti utovar materijala preostalog od rušenja na vozilo, odvoz i
zakonom propisano zbrinjavanje otpada, te čišćenje gradilišta.
</t>
  </si>
  <si>
    <t xml:space="preserve">Prije davanja ponude izvođač je dužan detaljno proučiti dokumentaciju, prikupiti dodatne podatke  kao i izvršiti pregled terena, kako bi sve elemente troškova uključio u jedinične cijene. 
Naknadni zahtjevi za promjenom jediničnih cijena neće se uvažiti ukoliko proizlaze iz neinformiranosti ponuđača.
</t>
  </si>
  <si>
    <t xml:space="preserve">Položaj lokacije i veličinu slobodnih prostora za organizaciju gradilišta i transporte, prometnoj povezanosti, izvorištima materijala, mogućnostima deponija, pristojbama, troškovima priključka i sl., te sve uključiti u jedinične cijene radova putem faktora. 
Pripremni radovi, pristupni putovi, pomoćni objekti i sl. ne iskazuju se posebno kao trošak nego su na isti način uključeni u jediničnu cijenu.
</t>
  </si>
  <si>
    <t xml:space="preserve">Sva rušenja, probijanja, bušenja i dubljenja treba u pravilu izvoditi ručnim alatom, s
osobitom pažnjom.
Nakon provedenih pripremnih radova, rušenja na građevini vrše se prema unaprijed
utvrđenom redoslijedu dogovorenim s nadzornim inženjerom naručitelja.
Demontaže i rušenja izvode se u pravilu od krova prema dolje.
</t>
  </si>
  <si>
    <t xml:space="preserve">Svi prijenosi materijala dobiveni rušenjem i demontažom, odvoz na privremeni gradilišni
deponij ili gradsku planirku, s čišćenjem gradilišta i dovođenjem javne površine u prvobitno
stanje, trebaju biti uključeni u jediničnoj cijeni radova i neće se posebno priznavati.
Prije početka radova treba ispitati sve instalacije koje se nalaze na pročelju ili krovu
građevine, te ih po stručnoj osobi zaštititi u skladu s propisima.
</t>
  </si>
  <si>
    <t xml:space="preserve">Sve elemente s pročelja (tablice s kućnim brojem, reklame i sl.) treba skinuti i
privremeno – do završetka radova kada će se ponovno postaviti – pohraniti na gradilištu ili
mjestu koje se dogovori s nadzornim inženjerom naručitelja. Izvoditelj će snositi troškove ukoliko se navedeni elementi oštete ili otuđe.
Jediničnom cijenom treba obuhvatiti:
- sav rad i materijal za izvedbu radova iz pojedine stavke,
- sav transport,
- sve društvene obveze vezane za radnu snagu i materijal,
- pripremno – završne radove.
</t>
  </si>
  <si>
    <t>ZIDARSKI RADOVI - GRAĐEVINSKO-OBRTNIČKI RADOVI</t>
  </si>
  <si>
    <t>Sve vetikalne i horizontalne plohe moraju biti izvedene ravne i očišćene po završetku radova.</t>
  </si>
  <si>
    <t>Glede zaštite susjednih postojećih ili već izvedenih radova i ploha, horizontalnih ili vertikalnih, potrebno je iste na odgovarajući naćin zaštititi, plastičnim (PVC ili PE) folijama, ljepenkom, daskama i sl., tako da ne dođe do oštećenja radova ili ploha. Sve navedeno treba uračunati u jediničnu cijenu radova.</t>
  </si>
  <si>
    <t>Razne pomoćne konstrukcije i skele potrebne tijekom radova treba obvezno uračunati u jediničnu cijenu, osim gdje je to posebno predviđeno troškovnikom.</t>
  </si>
  <si>
    <t>Izvoditelj je dužan pratiti kvalitetu svih materijala koji se ugrađuju, također i pomoćnih materijala koji se neće ugraditi ali se koriste u tijekom radova, te u svezi sa odgovarajućom normom dokazati da uporabljeni materijali odgovarajuću normu zadovoljavaju. Isto vrijedi i za dokazivanje stručnosti radnika, gdje se to normom traži. Sve troškove oko dobivanja dokaza o kvaliteti i izjava o svojstvima, uključivo i utrošak svih potrebnih materijala za uzorke, treba izvoditelj uračunati u jediničnoj cijeni. Radove oko certificiranja treba povjeriti za to ovlaštenom poduzeću.</t>
  </si>
  <si>
    <t xml:space="preserve">Jediničnom cijenom treba također obuhvatiti i sve horizontalne i vertikalne transporte i prijenose osnovnog i pomoćnog materijala, do i na gradilištu, sve utovare, istovare i pretovare, te sva uskladištenja, sve do konačne ugradbe.
</t>
  </si>
  <si>
    <t>U slučaju eventualnih nejasnoća treba se u prvom redu poslužiti odgovarajućim i važećim normativima (građevinske norme). Sve zidarske radove treba izvesti i obračunati po G.N. 301.  »ili jednakovrijedno«</t>
  </si>
  <si>
    <t>a/ zidanje</t>
  </si>
  <si>
    <t>Zidati treba u potpuno horizontalnim redovima, a ležajne i sudarne reške moraju biti širine 10-15 mm. Pri zidanju ih treba dobro zapuniti odgovarajućom vrstom morta, a kod ploha koje će se ožbukati treba ostaviti prazninu u reškama do dubine od cca 2 cm od plohe zida, da bi se žbuka bolje uhvatila, ako troškovnikom nije drugačije određeno.</t>
  </si>
  <si>
    <t xml:space="preserve">Zidovi od opeke moraju imati slojeve potpuno horizontalne, s vertikalnim reškama koje se međusobno poklapaju.
</t>
  </si>
  <si>
    <t xml:space="preserve">Opeka za zidanje mora biti kvalitetna, dobro pečena te mora  zadovoljiti odredbe Tehničkog propisa za građevinske konstrukcije NN 17/17 i HRN EN 13670 ili jednakovrijedno. Zidanje fasadnom opekom izvesti točno prema uputama proizvoditelja opeke, kao i pravilno uskladištenje. </t>
  </si>
  <si>
    <t>Elementi izgrađeni od porobetona (Ytong plan blokovi i planploče) zidaju se točno po uputi proizvoditelja elemenata, koristeći isključivo materijale i alate koji su tehnologijom predviđeni. Zidanje se izvodi samo odgovarajućim (ljepilom) mortom.</t>
  </si>
  <si>
    <t>Mort naveden kao produžni, ustvari je produžni vapneni mort, a opeke i blok opeke izvedene su od pečene gline.</t>
  </si>
  <si>
    <t>b/ žbukanje</t>
  </si>
  <si>
    <t>Pijesak za žbuku mora biti bez humusa i drugih nečistoća, ne deblji od 3 mm, dok se kod štrcane žbuke dozvoljava i promjer zrna do 6 mm. Najveća veličina zrna ovisi o debljini sloja žbuke. Maksimalni promjer zrna ne smije prijeći 1/3 propisane debljine žbuke. Najfinijeg pijeska sa promjerom do 0,25 mm neka bude 15-30% pijeska po težini. Ukoliko prirodni sastav pijeska ne odgovara prethodno spomenutim uvjetima, pijesak treba prosijavati. Vapno može biti gašeno ili hidratizirano, ako nije drugačije navedeno.</t>
  </si>
  <si>
    <t>Za pripremu cementnih ili produžno vapnenih mortova treba uporabiti isključivo portland cement. Voda za gašenje vapna i spravljanje mortova mora biti čista.</t>
  </si>
  <si>
    <t>Prije nego se počne žbukati, potrebno je izvršiti predradnje čišćenja ploha i čišćenja i ispuhivanja fuga, kvašenje zidne površine vodom, te špricanje cem. mortom 1:1. Ako je zbog kiše ploha zida isuviše mokra, žbukanje treba odgoditi sve dok ploha zida ne bude dovoljno suha. Žbukanje se ne smije vršiti dok je temperatura prostora previsoka ili preniska, da žbuka ne bi ispucala.</t>
  </si>
  <si>
    <t>Elementi izgrađeni od porobetona (Ytong plan blokovi i planploče) žbukaju se samo žbukom koju preporuča proizvoditelja porobetona. Unutarnja žbuka preporuča se  jednoslojna debljine 8 mm. Fasadna žbuka je jednoslojna debljine 12 mm. Preporuča se strojna izvedba žbuke.</t>
  </si>
  <si>
    <t xml:space="preserve">Za potrebe žbukanja koristiti omjere : </t>
  </si>
  <si>
    <t>Produžni cem.mort 1:2:5 – za žbukanje zidova i fasade, zidanje zidova ispune i pregradnih zidova debljine ½ opeke</t>
  </si>
  <si>
    <t>Cementni mort 1:4 – za pačokiranje</t>
  </si>
  <si>
    <t>Cementni mort 1:3 – za cementnu glazuru podova i ugradbu željeznih predmeta</t>
  </si>
  <si>
    <t>Prije nego se počne žbukati potrebno je izvršiti predradnje čišćenja ploha, i čišćenja i ispuhivanja fuga, kvašenje zidne površine vodom, te špricanje cem. mortom 1:1. Ako je zbog kiše ploha zida isuviše mokra, žbukanje treba odgoditi sve dok ploha zida ne bude dovoljno suha. Žbukanje se ne smije vršiti dok je temperatura prostora previsoka ili preniska, da žbuka ne bi ispucala. Ravnost mora biti u skladu sa propisanim tolerantnim odstupanjima prema HRN  »ili jednakovrijedno«, s tim da su mjerodavni uvijek stroži zahtjevi. Skela za visine preko 1,5m uključena je u jediničnoj cijeni radova.</t>
  </si>
  <si>
    <t>Preporučuje se rad sa gotovim žbukama sa tipom žbuke definiranom prema stavci troškovnika.</t>
  </si>
  <si>
    <t>Za unutarnje zidove od betona predviđena vapneno- cementna žbuka. Nanosi se na očvrsli cem. Špric u debljin 15 mm. Nakon djelomičnog učvršćivanja, u pravilu drugi dan, navlažiti vodom i zafilcati. Na spojevima kutova ugraditi kutni profil i obraditi spoj staklenom mrežicom.</t>
  </si>
  <si>
    <t>Zatvaranje prodora i šliceva može se posebno obračunati samo u slučaju ako su isti odštemani u već požbukanim zidovima.</t>
  </si>
  <si>
    <t>Za poravnanje bet. stropova u debljini 2-3 mm koristiti glet masu za beton uz prethodno nanošenje kontakt grunda. Ako je potrebno nanijeti deblji sloj od 5 mm, koristiti betonfiks koji se može nanositi do debljine 20 mm, koji se po nanošenju zafilca spužvastom gladilicom i zagleta.</t>
  </si>
  <si>
    <t>c/ estrisi</t>
  </si>
  <si>
    <t>Cijenom obuhvatiti svo potrebno gradivo i rad za izradu kompletne podloge s tim da će se posebno iskazati cijena za podpodlogu ( eks. Polistiren, pe folija ), a posebno cijena za gradivo  i rad završnog sloja.</t>
  </si>
  <si>
    <t>Cem. estrih ( plivajući pod ) izrađuje se nakon što su izrađeni pregradni zidovi. Kod zidova od gipskartonskih ploča upotrebljavati vanjsku ploču impregniranu  grund premazom  na mjestima gdje postoji mogućnost ovlaženja ploče tijekom radova ( izrada estriha, postavljanje podnih i zidnih keramičkih i kamenih obloga.</t>
  </si>
  <si>
    <t xml:space="preserve">Postupak izrade podloge u svim prostorima je jednak osim što variraju debljine estriha. Priprema i čišćenje podloge uključeno je u jedinične cijene. Prethodno se  kao  zvučnu izolaciju na gotovu AB ploču treba postaviti izolacijski materijal – ekspandirani  polistiren u debljini predviđenoj projektom. </t>
  </si>
  <si>
    <t xml:space="preserve">Ekspandirani  polistiren mora imati gustoću 15 kg/ m³ uz dinamičke module elastičnosti E din= 5,60N/m³. U fizikalnom smislu mora biti potpuno stabilan sa dokazom da je odležao min. 180 dana od dana proizvodnje. Vlažnost ne  smije prelaziti  7% od težine ploče. </t>
  </si>
  <si>
    <t>Prigušni sloj  potrebito je izvesti i okomito uz  zidove do visine gotovog poda sa pločama ekspandiranog polistirena debljine 1 cm ili sa trakom ethafoam-a, a kod svih prodora kroz podlogu spoj riješiti trajno el. kitom.</t>
  </si>
  <si>
    <t>Kao razdjelnu ravninu između prigušnog sloja i cem. estriha postaviti  tanku PE foliju  koja mora biti odignuta  i uz okomice prigušnog sloja.Preklopi folije moraju u svakom smjeru biti min. 20 cm. Debljina PE folije iznosi 0,02 cm.</t>
  </si>
  <si>
    <t>Cementni estrih mora odgovarati po kakvoći izvedbe standardu HRN  »ili jednakovrijedno«. Površina cementnog estriha mora pokazivati dobru prionljivost bez prisutnosti štetnih sastojaka ( cem. kore, ulja, masnoće, praha i sl. ) Prijanjajuća čvrstoća površine podloga mora biti barem 1,0N/mm². Tlačna, savijajuća i prijanjajuća čvrstoća trebaju odgovarati očekivanim opterećenjima i namjeni površine. U skladu sa DIN 18365 »ili jednakovrijedno«, cem. estih primjeran je za oblaganje kod preostatka vlage najviše  2 CM %.</t>
  </si>
  <si>
    <t xml:space="preserve">Za gornji plašt, estrih, mora biti primjenjena bet. smjesa od agregata max. veličine zrna do 8 mm, s učešćem frakcije od 0-3 mm do max. 30 % težinskih postotaka. </t>
  </si>
  <si>
    <t>Cem. estrih potrebno je armirati polipropilenskim vlaknima u tež. omjeru po naputku proizvođača C 25/30. Primjenom ovih vlakana izbjegava se posebna izrada dilatacijskih razdjelnica, a podloga je lakša za izvođenje. Formiranje radnih i dilatacijskih razdjelnica uključeno je u jediničnoj cijeni estriha.razdjelnice formirati odmah nakon izvedbe na potrebnim razmacima i na prelazima gdje je to neophodno – npr. vrata, itd.</t>
  </si>
  <si>
    <t>Sve pukotine koje se pojave mimo izrađenih razdjelnica dužan je sanirati izvođač estrih ao svom trošku, zarezivanjem estriha poprečno na fugu pod kutem od 45º, te ugradnjom čeličnih rebrastih tipli u epoksidnoj smoli. Navedena sanacija ne smije imati odstupanja od postojeće površine estriha.</t>
  </si>
  <si>
    <t>Završnu površinu estriha dobro strojno zagladiti da je pripravna za izravno postavljanje završne obloge. Ravnost mora biti u skladu sa propisanim tolerantnim odstupanjima prema HRN  »ili jednakovrijedno«, odnosno  na duljini 5,0 m može odstupati do 0,2 cm, a poprečni pad najviše do 0,1 %. Izrada estriha u padu uključena je u jediničnu cijenu</t>
  </si>
  <si>
    <t>Po završetku plivajućeg poda od cem. estriha potrebno je zapisnički preuzeti izvedenu podlogu i to tako da budu prisutni nadzorni inženjer, izvoditelj estrih podloge i podopolagač završnog sloja. U slučaju da se mjerenjem utvrde neravnine veće od odzvoljenih odstupanja, poravnanje izvršiti samonivelirajućim masama  tiksotropnim izravnavajućim mortom s ultrabrzim vezanjem za izravnavanje i saniranje lokalnih neravnina podova i stubišta ( spremnim za daljnju obradu nakona 4 sata ). U slučaju pukotina neophodno je izvesti sanaciju istih kao što je gore navedeno. Poravnanje I sanacija pukotina ide na teret izvođača cem. estriha.</t>
  </si>
  <si>
    <t>d/ ostalo</t>
  </si>
  <si>
    <t>Pri izvedbi radova treba se strogo pridržavati važećih normativa, teh. uvjeta i pravilnika za izvedbu zidarskih radova, a u kvaliteti po nacrtima, detaljima i opisu iz odgovarajuće stavke troškovnika.
Odgovarajući pravilnici i HRN-e »ili jednakovrijedno«u svezi zidarskih radova navedeni su u programu kontrole kvalitete.
Radovi vezani uz dobavu i postavu raznih instalacionih kanala, kao i razni pomoćni radovi oko štemanja, podziđivanja, zalijevanja, sidrenih profila i ugradbi istih kao i drugo nisu uključeni u ovom troškovniku, već su predmet posebnog troškovnika proizvođača kanala. Isto se odnosi i na sve uzidane elemente u sklopu navedenih kanala.</t>
  </si>
  <si>
    <t>SOBOSLIKARSKI RADOVI - GRAĐEVINSKO-OBRTNIČKI RADOVI</t>
  </si>
  <si>
    <t>Prije početka izvedbe radova izvoditelj je dužan projektantskom nadzoru predočiti uzorke boja odgovarajuće za određen tip obrade i izvesti probna bojanja s uzorcima na plohama koje se obrađuju, i to u više nijansi boja, na osnovu čega će projektantski nadzor odobriti boju i način nanošenja odnosno tip valjka. Tek po izboru i odobrenju projektanta može se otpočeti sa radovima na tako odabran način. Gore navedeno neće se posebno platiti već predstavlja trošak i obvezu izvoditelja i ulazi u jediničnu cijenu izvedbe radova.</t>
  </si>
  <si>
    <t>Prilikom izvođenja radova mora se izvoditelj striktno pridržavati usvojenih i od strane projektantskog nadzora prihvaćenih materijala i ovjerenih detalja.</t>
  </si>
  <si>
    <t>Ukoliko se izvedu radovi koje projektantski nadzor nije odobrio i (ili) u neodgovarajućoj boji, tonu ili kvaliteti i (ili) različito s obzirom na odobreni projekt oblaganja i detalje, radovi će se morati ponoviti u traženoj kvaliteti, izboru i po projektu uz prethodno uklanjanje neispravnih radova.</t>
  </si>
  <si>
    <t>Sva bojanja i ličenja treba izvesti samo na suhim, čistim, ravnim ili ravnomjerno zakrivljenim (po projektu) i odmašćenim plohama. Podlogu treba prije početka radova pregledati i kod većih oštećenja ili zaprljanja i zamašćenja na isto upozoriti nadzornog inženjera i radove prekinuti dok se podloga odgovarajuće ne pripremi. Kod manjih oštećenja treba izvoditelj podlogu dovesti u potrebno stanje za kvalitetan rad brušenjem manjih neravnina, kitanjem i zapunjavanjem pukotina i manjih udubina kitom za zapunjavanje i izravnanje. Nakon toga treba obavezno izvesti gletanje odgovarajućom glet masom za određeni tip podloge do potrebne glatkoće, ako nije u stavci troškovnika drugačije navedeno. Sve gore navedeno treba uračunati u jediničnu cijenu.</t>
  </si>
  <si>
    <t>Pri radu treba se striktno pridržavati pravila zaštite na radu, uz primjenu odgovarajućih zaštitnih sredstava. Sve prostorije po završetku radova treba dobro prozračiti ili ventilirati.</t>
  </si>
  <si>
    <t>Prilikom izvođenja radova izvoditelj treba zaštititi sve susjedne plohe i dijelove konstrukcije na takav način da ne dođe do njihovog prljanja i oštećenja i isto uračunati u cijeni. Ukoliko do prljanja i oštećenja ipak dođe isto će izvoditelj očistiti i popraviti na svoj trošak.</t>
  </si>
  <si>
    <t>Sav prostor koji je izvoditelj koristio treba nakon završetka radova dovesti u prijašnje stanje i počistiti sav prostor od svojeg smeća, šute i otpada.</t>
  </si>
  <si>
    <t>Izvoditelj treba kvalitetu ugrađenih materijala i stručnost radnika dokazati odgovarajućim certifikatima izdanim od strane za to ovlaštene institucije. Za materijale koji nisu standardni treba izvoditelj osigurati uzorke i dati ih na ispitivanje.</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</si>
  <si>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</si>
  <si>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OSTALO - GRAĐEVINSKO-OBRTNIČKI RADOVI</t>
  </si>
  <si>
    <t>Cijenom izvedbe radova treba obvezno uključiti sve materijale koji se ugrađuju i koriste (osnovne i pomoćne materijale), sav potreban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</si>
  <si>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r>
      <t>Nak</t>
    </r>
    <r>
      <rPr>
        <sz val="11"/>
        <rFont val="Calibri"/>
        <family val="2"/>
        <charset val="238"/>
        <scheme val="minor"/>
      </rPr>
      <t>on zapunjavanja zidnih pukotina, potrebno je na područje pukotine, navlaženo vodom,  u širini najmanje  20-tak cm s obje strane pukotine ili na plohi zida nanijeti jednokomponetni mort za sanaciju na bazi hidrauličkog veziva, ojačan vlaknima i polimernim dodacima  u debljini d=5-6 mm u sustavu sa staklenom mrežicom, radi sprečavanja nastanka površinskih pukotina i odvajanja morta. Drugi sloj jednokomponentnog morta za sanaciju nanijeti u debljini d=5 mm na svježi ili očvrsli prvi sloj. U cijenu uključena radna skela, sav potreban rad i materijal do funkcionalne gotovosti.</t>
    </r>
  </si>
  <si>
    <r>
      <t>Nak</t>
    </r>
    <r>
      <rPr>
        <sz val="11"/>
        <rFont val="Calibri"/>
        <family val="2"/>
        <charset val="238"/>
        <scheme val="minor"/>
      </rPr>
      <t>on zapunjavanja stropnih pukotina, potrebno je na područje pukotine, navlaženo vodom,  u širini najmanje  20-tak cm s obje strane pukotine nanijeti jednokomponetni mort za sanaciju na bazi hidrauličkog veziva, ojačan vlaknima i polimernim dodacima  u debljini d=5-6 mm u sustavu sa staklenom mrežicom, radi sprečavanja nastanka površinskih pukotina i odvajanja morta. Drugi sloj jednokomponentnog morta za sanaciju nanijeti u debljini d=5 mm na svježi ili očvrsli prvi sloj. U cijenu uključena radna skela, sav potreban rad i materijal do funkcionalne gotovosti.</t>
    </r>
  </si>
  <si>
    <t>GRAĐEVINA:</t>
  </si>
  <si>
    <t>NARUČITELJ:</t>
  </si>
  <si>
    <t>FAZA PROJEKTA:</t>
  </si>
  <si>
    <t>Glavni projekt</t>
  </si>
  <si>
    <t>TROŠKOVNIK GRAĐEVINSKO OBRTNIČKIH RADOVA</t>
  </si>
  <si>
    <t xml:space="preserve">Za sve opise dane u svim troškovničkim stavkama i općim uvjetima vrijedi  Članak 209. i 210 Zakona o Javnoj nabavi NN 120/16 . Tehničke specifikacije navedene u troškovniku ne upućuju na određenu marku ili izvor, ili određeni proces s obilježjima proizvoda ili usluga koje pruža određeni gospodarski subjekt, ili na zaštitne znakove, patente, tipove ili određeno podrijetlo ili proizvodnju, odnosno niti jednim opisom nisu isključeni  gospodarski subjekti ili određeni proizvodi.
</t>
  </si>
  <si>
    <t>REKAPITULACIJA</t>
  </si>
  <si>
    <t>A.</t>
  </si>
  <si>
    <t>GRAĐEVINSKO - OBRTNIČKI RADOVI</t>
  </si>
  <si>
    <t>Zidarski radovi</t>
  </si>
  <si>
    <t>Unutranje žbuke i glet</t>
  </si>
  <si>
    <t>Soboslikarski radovi</t>
  </si>
  <si>
    <t>Ostalo</t>
  </si>
  <si>
    <t>GRAĐEVINSKI RADOVI UKUPNO:</t>
  </si>
  <si>
    <t>PDV</t>
  </si>
  <si>
    <t>UKUPNO S PDV-om</t>
  </si>
  <si>
    <t>Sanacija oštećenja zida kat 3. u Hrvatskom Saboru</t>
  </si>
  <si>
    <t>Sanacija oštećenja zida kat 3. u</t>
  </si>
  <si>
    <t>Hrvatskom Saboru</t>
  </si>
  <si>
    <t>Radovi rušenja</t>
  </si>
  <si>
    <t>RADOVI RUŠENJA</t>
  </si>
  <si>
    <t>GRAĐEVINSKO OBRTNIČKI RADOVI</t>
  </si>
  <si>
    <t>5.1.</t>
  </si>
  <si>
    <t>0.</t>
  </si>
  <si>
    <t>0.1.</t>
  </si>
  <si>
    <t>0.2.</t>
  </si>
  <si>
    <t>0.3.</t>
  </si>
  <si>
    <t>0.4.</t>
  </si>
  <si>
    <t>0.5.</t>
  </si>
  <si>
    <t>0.6.</t>
  </si>
  <si>
    <t>Demontaže i ponovne montaže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</si>
</sst>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0.00\ "/>
    <numFmt numFmtId="165" formatCode="#,##0.00\ &quot;kn&quot;"/>
  </numFmts>
  <fonts count="17" x14ac:knownFonts="1">
    <font>
      <sz val="11"/>
      <color theme="1"/>
      <name val="Calibri"/>
      <family val="2"/>
      <charset val="238"/>
      <scheme val="minor"/>
    </font>
    <font>
      <sz val="11"/>
      <color theme="1"/>
      <name val="Calibri"/>
      <family val="2"/>
      <charset val="238"/>
      <scheme val="minor"/>
    </font>
    <font>
      <sz val="10"/>
      <name val="Calibri"/>
      <family val="2"/>
      <charset val="238"/>
      <scheme val="minor"/>
    </font>
    <font>
      <sz val="10"/>
      <name val="Helv"/>
    </font>
    <font>
      <b/>
      <sz val="10"/>
      <name val="Calibri"/>
      <family val="2"/>
      <charset val="238"/>
      <scheme val="minor"/>
    </font>
    <font>
      <sz val="10"/>
      <name val="Arial"/>
      <family val="2"/>
    </font>
    <font>
      <sz val="8"/>
      <name val="Arial"/>
      <family val="2"/>
      <charset val="238"/>
    </font>
    <font>
      <vertAlign val="superscript"/>
      <sz val="10"/>
      <name val="Calibri"/>
      <family val="2"/>
      <charset val="238"/>
      <scheme val="minor"/>
    </font>
    <font>
      <sz val="8"/>
      <name val="Calibri"/>
      <family val="2"/>
      <charset val="238"/>
      <scheme val="minor"/>
    </font>
    <font>
      <sz val="10"/>
      <name val="Arial"/>
      <family val="2"/>
      <charset val="238"/>
    </font>
    <font>
      <b/>
      <sz val="11"/>
      <name val="Calibri"/>
      <family val="2"/>
      <charset val="238"/>
      <scheme val="minor"/>
    </font>
    <font>
      <sz val="11"/>
      <name val="Calibri"/>
      <family val="2"/>
      <charset val="238"/>
      <scheme val="minor"/>
    </font>
    <font>
      <b/>
      <sz val="9"/>
      <name val="Calibri"/>
      <family val="2"/>
      <charset val="238"/>
      <scheme val="minor"/>
    </font>
    <font>
      <sz val="12"/>
      <name val="Calibri"/>
      <family val="2"/>
      <charset val="238"/>
      <scheme val="minor"/>
    </font>
    <font>
      <b/>
      <sz val="12"/>
      <name val="Calibri"/>
      <family val="2"/>
      <charset val="238"/>
      <scheme val="minor"/>
    </font>
    <font>
      <sz val="9"/>
      <name val="Calibri"/>
      <family val="2"/>
      <charset val="238"/>
      <scheme val="minor"/>
    </font>
    <font>
      <b/>
      <u/>
      <sz val="10"/>
      <name val="Calibri"/>
      <family val="2"/>
      <charset val="238"/>
      <scheme val="minor"/>
    </font>
  </fonts>
  <fills count="2">
    <fill>
      <patternFill patternType="none"/>
    </fill>
    <fill>
      <patternFill patternType="gray125"/>
    </fill>
  </fills>
  <borders count="8">
    <border>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auto="1"/>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s>
  <cellStyleXfs count="10">
    <xf numFmtId="0" fontId="0" fillId="0" borderId="0"/>
    <xf numFmtId="0" fontId="3" fillId="0" borderId="0"/>
    <xf numFmtId="0" fontId="5" fillId="0" borderId="0"/>
    <xf numFmtId="0" fontId="1" fillId="0" borderId="0"/>
    <xf numFmtId="0" fontId="1" fillId="0" borderId="0"/>
    <xf numFmtId="0" fontId="6" fillId="0" borderId="0"/>
    <xf numFmtId="0" fontId="9" fillId="0" borderId="0"/>
    <xf numFmtId="164" fontId="9" fillId="0" borderId="0" applyFont="0" applyFill="0" applyBorder="0" applyAlignment="0" applyProtection="0"/>
    <xf numFmtId="0" fontId="5" fillId="0" borderId="0"/>
    <xf numFmtId="0" fontId="9" fillId="0" borderId="0"/>
  </cellStyleXfs>
  <cellXfs count="260">
    <xf numFmtId="0" fontId="0" fillId="0" borderId="0" xfId="0"/>
    <xf numFmtId="0" fontId="2" fillId="0" borderId="0" xfId="0" applyFont="1" applyAlignment="1">
      <alignment horizontal="center" vertical="top"/>
    </xf>
    <xf numFmtId="0" fontId="2" fillId="0" borderId="0" xfId="0" applyFont="1"/>
    <xf numFmtId="0" fontId="4" fillId="0" borderId="2" xfId="0" applyFont="1" applyBorder="1" applyAlignment="1">
      <alignment horizontal="center" vertical="center"/>
    </xf>
    <xf numFmtId="3" fontId="4" fillId="0" borderId="2" xfId="0" applyNumberFormat="1" applyFont="1" applyBorder="1" applyAlignment="1">
      <alignment horizontal="center" vertical="center"/>
    </xf>
    <xf numFmtId="4" fontId="4" fillId="0" borderId="2" xfId="0" applyNumberFormat="1" applyFont="1" applyBorder="1" applyAlignment="1">
      <alignment horizontal="center" vertical="center"/>
    </xf>
    <xf numFmtId="4" fontId="4" fillId="0" borderId="3" xfId="0" applyNumberFormat="1" applyFont="1" applyBorder="1" applyAlignment="1">
      <alignment horizontal="center" vertical="center"/>
    </xf>
    <xf numFmtId="4" fontId="2" fillId="0" borderId="0" xfId="0" applyNumberFormat="1" applyFont="1" applyAlignment="1">
      <alignment horizontal="right" vertical="center"/>
    </xf>
    <xf numFmtId="4" fontId="2" fillId="0" borderId="0" xfId="0" applyNumberFormat="1" applyFont="1" applyAlignment="1">
      <alignment horizontal="right"/>
    </xf>
    <xf numFmtId="4" fontId="2" fillId="0" borderId="0" xfId="0" applyNumberFormat="1" applyFont="1" applyAlignment="1" applyProtection="1">
      <alignment horizontal="right"/>
      <protection locked="0"/>
    </xf>
    <xf numFmtId="2" fontId="4" fillId="0" borderId="4" xfId="1" applyNumberFormat="1" applyFont="1" applyBorder="1" applyAlignment="1">
      <alignment vertical="top"/>
    </xf>
    <xf numFmtId="0" fontId="2" fillId="0" borderId="0" xfId="0" applyFont="1" applyAlignment="1">
      <alignment horizontal="justify" vertical="top" wrapText="1"/>
    </xf>
    <xf numFmtId="49" fontId="2" fillId="0" borderId="0" xfId="0" applyNumberFormat="1" applyFont="1" applyAlignment="1">
      <alignment vertical="top" wrapText="1"/>
    </xf>
    <xf numFmtId="0" fontId="2" fillId="0" borderId="0" xfId="0" applyFont="1" applyAlignment="1">
      <alignment horizontal="right" vertical="center"/>
    </xf>
    <xf numFmtId="0" fontId="4" fillId="0" borderId="1" xfId="0" applyFont="1" applyBorder="1" applyAlignment="1">
      <alignment horizontal="center" vertical="center"/>
    </xf>
    <xf numFmtId="0" fontId="2" fillId="0" borderId="0" xfId="0" quotePrefix="1" applyFont="1" applyAlignment="1">
      <alignment horizontal="justify" vertical="top" wrapText="1"/>
    </xf>
    <xf numFmtId="0" fontId="2" fillId="0" borderId="0" xfId="0" quotePrefix="1" applyFont="1" applyAlignment="1">
      <alignment horizontal="left" vertical="top" wrapText="1"/>
    </xf>
    <xf numFmtId="0" fontId="2" fillId="0" borderId="0" xfId="5" applyFont="1" applyAlignment="1">
      <alignment horizontal="justify" vertical="top" wrapText="1"/>
    </xf>
    <xf numFmtId="0" fontId="2" fillId="0" borderId="0" xfId="5" applyFont="1" applyAlignment="1">
      <alignment horizontal="left" vertical="top" wrapText="1"/>
    </xf>
    <xf numFmtId="0" fontId="2" fillId="0" borderId="0" xfId="0" applyFont="1" applyAlignment="1">
      <alignment horizontal="justify" wrapText="1"/>
    </xf>
    <xf numFmtId="0" fontId="2" fillId="0" borderId="0" xfId="0" applyFont="1" applyAlignment="1">
      <alignment horizontal="center"/>
    </xf>
    <xf numFmtId="0" fontId="2" fillId="0" borderId="0" xfId="5" applyFont="1" applyAlignment="1">
      <alignment horizontal="center"/>
    </xf>
    <xf numFmtId="0" fontId="2" fillId="0" borderId="0" xfId="0" quotePrefix="1" applyFont="1" applyAlignment="1">
      <alignment horizontal="justify" wrapText="1"/>
    </xf>
    <xf numFmtId="2" fontId="2" fillId="0" borderId="0" xfId="1" applyNumberFormat="1" applyFont="1" applyAlignment="1">
      <alignment horizontal="justify" vertical="top" wrapText="1"/>
    </xf>
    <xf numFmtId="0" fontId="2" fillId="0" borderId="0" xfId="1" applyFont="1" applyAlignment="1">
      <alignment vertical="center"/>
    </xf>
    <xf numFmtId="0" fontId="4" fillId="0" borderId="0" xfId="0" applyFont="1" applyAlignment="1">
      <alignment horizontal="center" vertical="top"/>
    </xf>
    <xf numFmtId="49" fontId="4" fillId="0" borderId="0" xfId="0" applyNumberFormat="1" applyFont="1" applyAlignment="1">
      <alignment vertical="top" wrapText="1"/>
    </xf>
    <xf numFmtId="0" fontId="4" fillId="0" borderId="0" xfId="0" applyFont="1" applyAlignment="1">
      <alignment horizontal="right" vertical="center"/>
    </xf>
    <xf numFmtId="4" fontId="4" fillId="0" borderId="0" xfId="0" applyNumberFormat="1" applyFont="1" applyAlignment="1">
      <alignment horizontal="right" vertical="center"/>
    </xf>
    <xf numFmtId="4" fontId="4" fillId="0" borderId="0" xfId="0" applyNumberFormat="1" applyFont="1" applyAlignment="1" applyProtection="1">
      <alignment horizontal="right"/>
      <protection locked="0"/>
    </xf>
    <xf numFmtId="4" fontId="4" fillId="0" borderId="0" xfId="0" applyNumberFormat="1" applyFont="1" applyAlignment="1">
      <alignment horizontal="right"/>
    </xf>
    <xf numFmtId="0" fontId="4" fillId="0" borderId="0" xfId="0" applyFont="1"/>
    <xf numFmtId="4" fontId="2" fillId="0" borderId="5" xfId="0" applyNumberFormat="1" applyFont="1" applyBorder="1" applyAlignment="1" applyProtection="1">
      <alignment horizontal="right"/>
      <protection locked="0"/>
    </xf>
    <xf numFmtId="0" fontId="2" fillId="0" borderId="0" xfId="0" applyFont="1" applyBorder="1"/>
    <xf numFmtId="4" fontId="2" fillId="0" borderId="4" xfId="0" applyNumberFormat="1" applyFont="1" applyBorder="1" applyAlignment="1" applyProtection="1">
      <alignment horizontal="right"/>
      <protection locked="0"/>
    </xf>
    <xf numFmtId="4" fontId="2" fillId="0" borderId="4" xfId="0" applyNumberFormat="1" applyFont="1" applyBorder="1" applyAlignment="1">
      <alignment horizontal="right"/>
    </xf>
    <xf numFmtId="4" fontId="4" fillId="0" borderId="4" xfId="0" applyNumberFormat="1" applyFont="1" applyBorder="1" applyAlignment="1" applyProtection="1">
      <alignment horizontal="right"/>
      <protection locked="0"/>
    </xf>
    <xf numFmtId="4" fontId="4" fillId="0" borderId="4" xfId="0" applyNumberFormat="1" applyFont="1" applyBorder="1" applyAlignment="1">
      <alignment horizontal="right"/>
    </xf>
    <xf numFmtId="49" fontId="2" fillId="0" borderId="4" xfId="0" applyNumberFormat="1" applyFont="1" applyBorder="1" applyAlignment="1">
      <alignment vertical="top" wrapText="1"/>
    </xf>
    <xf numFmtId="0" fontId="4" fillId="0" borderId="0" xfId="0" applyFont="1" applyBorder="1" applyAlignment="1">
      <alignment horizontal="center" vertical="center"/>
    </xf>
    <xf numFmtId="4" fontId="4" fillId="0" borderId="0" xfId="0" applyNumberFormat="1" applyFont="1" applyBorder="1" applyAlignment="1">
      <alignment horizontal="center" vertical="center"/>
    </xf>
    <xf numFmtId="0" fontId="2" fillId="0" borderId="0" xfId="0" applyFont="1" applyAlignment="1">
      <alignment horizontal="center" vertical="center"/>
    </xf>
    <xf numFmtId="4" fontId="2" fillId="0" borderId="0" xfId="0" applyNumberFormat="1" applyFont="1" applyAlignment="1">
      <alignment horizontal="center" vertical="center"/>
    </xf>
    <xf numFmtId="0" fontId="4" fillId="0" borderId="0" xfId="0" applyFont="1" applyAlignment="1">
      <alignment horizontal="center" vertical="center"/>
    </xf>
    <xf numFmtId="4" fontId="4" fillId="0" borderId="0" xfId="0" applyNumberFormat="1" applyFont="1" applyAlignment="1">
      <alignment horizontal="center" vertical="center"/>
    </xf>
    <xf numFmtId="0" fontId="4" fillId="0" borderId="4" xfId="0" applyFont="1" applyBorder="1" applyAlignment="1">
      <alignment horizontal="center" vertical="center"/>
    </xf>
    <xf numFmtId="4" fontId="4" fillId="0" borderId="4" xfId="0" applyNumberFormat="1" applyFont="1" applyBorder="1" applyAlignment="1">
      <alignment horizontal="center" vertical="center"/>
    </xf>
    <xf numFmtId="0" fontId="2" fillId="0" borderId="4" xfId="0" applyFont="1" applyBorder="1" applyAlignment="1">
      <alignment horizontal="center" vertical="center"/>
    </xf>
    <xf numFmtId="4" fontId="2" fillId="0" borderId="4" xfId="0" applyNumberFormat="1" applyFont="1" applyBorder="1" applyAlignment="1">
      <alignment horizontal="center" vertical="center"/>
    </xf>
    <xf numFmtId="49" fontId="2" fillId="0" borderId="0" xfId="0" applyNumberFormat="1" applyFont="1" applyAlignment="1">
      <alignment horizontal="center" vertical="top"/>
    </xf>
    <xf numFmtId="49" fontId="4" fillId="0" borderId="0" xfId="0" applyNumberFormat="1" applyFont="1" applyAlignment="1">
      <alignment horizontal="center" vertical="top"/>
    </xf>
    <xf numFmtId="49" fontId="4" fillId="0" borderId="4" xfId="0" applyNumberFormat="1" applyFont="1" applyBorder="1" applyAlignment="1">
      <alignment horizontal="center" vertical="top"/>
    </xf>
    <xf numFmtId="49" fontId="2" fillId="0" borderId="4" xfId="0" applyNumberFormat="1" applyFont="1" applyBorder="1" applyAlignment="1">
      <alignment horizontal="center" vertical="top"/>
    </xf>
    <xf numFmtId="49" fontId="4" fillId="0" borderId="5" xfId="0" applyNumberFormat="1" applyFont="1" applyBorder="1" applyAlignment="1">
      <alignment horizontal="center" vertical="top"/>
    </xf>
    <xf numFmtId="49" fontId="4" fillId="0" borderId="5" xfId="0" applyNumberFormat="1" applyFont="1" applyBorder="1" applyAlignment="1">
      <alignment vertical="top" wrapText="1"/>
    </xf>
    <xf numFmtId="0" fontId="4" fillId="0" borderId="5" xfId="0" applyFont="1" applyBorder="1" applyAlignment="1">
      <alignment horizontal="center" vertical="center"/>
    </xf>
    <xf numFmtId="4" fontId="4" fillId="0" borderId="5" xfId="0" applyNumberFormat="1" applyFont="1" applyBorder="1" applyAlignment="1">
      <alignment horizontal="center" vertical="center"/>
    </xf>
    <xf numFmtId="4" fontId="4" fillId="0" borderId="5" xfId="0" applyNumberFormat="1" applyFont="1" applyBorder="1" applyAlignment="1">
      <alignment horizontal="right"/>
    </xf>
    <xf numFmtId="49" fontId="2" fillId="0" borderId="0" xfId="0" applyNumberFormat="1" applyFont="1" applyBorder="1" applyAlignment="1">
      <alignment vertical="top" wrapText="1"/>
    </xf>
    <xf numFmtId="0" fontId="2" fillId="0" borderId="0" xfId="0" applyFont="1" applyBorder="1" applyAlignment="1">
      <alignment horizontal="center" vertical="center"/>
    </xf>
    <xf numFmtId="4" fontId="2" fillId="0" borderId="0" xfId="0" applyNumberFormat="1" applyFont="1" applyBorder="1" applyAlignment="1">
      <alignment horizontal="center" vertical="center"/>
    </xf>
    <xf numFmtId="4" fontId="2" fillId="0" borderId="0" xfId="0" applyNumberFormat="1" applyFont="1" applyBorder="1" applyAlignment="1" applyProtection="1">
      <alignment horizontal="right"/>
      <protection locked="0"/>
    </xf>
    <xf numFmtId="4" fontId="2" fillId="0" borderId="0" xfId="0" applyNumberFormat="1" applyFont="1" applyBorder="1" applyAlignment="1">
      <alignment horizontal="right"/>
    </xf>
    <xf numFmtId="49" fontId="2" fillId="0" borderId="0" xfId="0" applyNumberFormat="1" applyFont="1" applyBorder="1" applyAlignment="1">
      <alignment horizontal="center" vertical="top"/>
    </xf>
    <xf numFmtId="0" fontId="2" fillId="0" borderId="0" xfId="0" quotePrefix="1" applyFont="1" applyBorder="1" applyAlignment="1">
      <alignment horizontal="justify" wrapText="1"/>
    </xf>
    <xf numFmtId="4" fontId="4" fillId="0" borderId="5" xfId="0" applyNumberFormat="1" applyFont="1" applyBorder="1" applyAlignment="1" applyProtection="1">
      <alignment horizontal="right"/>
      <protection locked="0"/>
    </xf>
    <xf numFmtId="49" fontId="4" fillId="0" borderId="0" xfId="0" applyNumberFormat="1" applyFont="1" applyBorder="1" applyAlignment="1">
      <alignment horizontal="center" vertical="top"/>
    </xf>
    <xf numFmtId="49" fontId="4" fillId="0" borderId="0" xfId="0" applyNumberFormat="1" applyFont="1" applyBorder="1" applyAlignment="1">
      <alignment vertical="top" wrapText="1"/>
    </xf>
    <xf numFmtId="4" fontId="4" fillId="0" borderId="0" xfId="0" applyNumberFormat="1" applyFont="1" applyBorder="1" applyAlignment="1" applyProtection="1">
      <alignment horizontal="right"/>
      <protection locked="0"/>
    </xf>
    <xf numFmtId="4" fontId="4" fillId="0" borderId="0" xfId="0" applyNumberFormat="1" applyFont="1" applyBorder="1" applyAlignment="1">
      <alignment horizontal="right"/>
    </xf>
    <xf numFmtId="0" fontId="4" fillId="0" borderId="0" xfId="0" applyFont="1" applyBorder="1" applyAlignment="1">
      <alignment horizontal="justify" wrapText="1"/>
    </xf>
    <xf numFmtId="0" fontId="2" fillId="0" borderId="0" xfId="0" applyFont="1" applyBorder="1" applyAlignment="1">
      <alignment horizontal="justify" wrapText="1"/>
    </xf>
    <xf numFmtId="0" fontId="4" fillId="0" borderId="5" xfId="0" applyFont="1" applyBorder="1" applyAlignment="1">
      <alignment horizontal="justify" wrapText="1"/>
    </xf>
    <xf numFmtId="0" fontId="2" fillId="0" borderId="0" xfId="0" applyFont="1" applyFill="1" applyBorder="1" applyProtection="1"/>
    <xf numFmtId="0" fontId="2" fillId="0" borderId="0" xfId="0" applyFont="1" applyFill="1" applyAlignment="1" applyProtection="1">
      <alignment horizontal="center" vertical="top"/>
    </xf>
    <xf numFmtId="0" fontId="2" fillId="0" borderId="0" xfId="1" applyFont="1" applyFill="1" applyBorder="1" applyAlignment="1" applyProtection="1">
      <alignment horizontal="center"/>
    </xf>
    <xf numFmtId="0" fontId="2" fillId="0" borderId="0" xfId="1" applyFont="1" applyFill="1" applyBorder="1" applyAlignment="1" applyProtection="1">
      <alignment horizontal="right" vertical="top" indent="1"/>
    </xf>
    <xf numFmtId="0" fontId="4" fillId="0" borderId="0" xfId="1" applyFont="1" applyFill="1" applyBorder="1" applyAlignment="1" applyProtection="1">
      <alignment vertical="top" wrapText="1"/>
    </xf>
    <xf numFmtId="4" fontId="2" fillId="0" borderId="0" xfId="1" applyNumberFormat="1" applyFont="1" applyFill="1" applyBorder="1" applyAlignment="1" applyProtection="1">
      <alignment horizontal="center" vertical="top"/>
    </xf>
    <xf numFmtId="4" fontId="4" fillId="0" borderId="0" xfId="1" applyNumberFormat="1" applyFont="1" applyFill="1" applyBorder="1" applyAlignment="1" applyProtection="1">
      <alignment horizontal="right" vertical="top" indent="1"/>
    </xf>
    <xf numFmtId="49" fontId="4" fillId="0" borderId="0" xfId="1" applyNumberFormat="1" applyFont="1" applyFill="1" applyBorder="1" applyAlignment="1" applyProtection="1">
      <alignment horizontal="center" vertical="top" wrapText="1"/>
    </xf>
    <xf numFmtId="0" fontId="4" fillId="0" borderId="0" xfId="1" applyFont="1" applyFill="1" applyBorder="1" applyAlignment="1" applyProtection="1">
      <alignment horizontal="left" vertical="top" wrapText="1"/>
    </xf>
    <xf numFmtId="49" fontId="4" fillId="0" borderId="0" xfId="1" applyNumberFormat="1" applyFont="1" applyFill="1" applyBorder="1" applyAlignment="1" applyProtection="1">
      <alignment horizontal="right" vertical="top"/>
    </xf>
    <xf numFmtId="0" fontId="2" fillId="0" borderId="5" xfId="1" applyFont="1" applyBorder="1" applyProtection="1"/>
    <xf numFmtId="0" fontId="2" fillId="0" borderId="5" xfId="1" applyFont="1" applyBorder="1" applyAlignment="1" applyProtection="1">
      <alignment horizontal="justify"/>
    </xf>
    <xf numFmtId="0" fontId="4" fillId="0" borderId="5" xfId="1" applyFont="1" applyBorder="1" applyAlignment="1">
      <alignment horizontal="left"/>
    </xf>
    <xf numFmtId="0" fontId="8" fillId="0" borderId="5" xfId="1" applyFont="1" applyBorder="1"/>
    <xf numFmtId="0" fontId="8" fillId="0" borderId="0" xfId="1" applyFont="1" applyBorder="1"/>
    <xf numFmtId="0" fontId="2" fillId="0" borderId="0" xfId="0" applyFont="1" applyAlignment="1" applyProtection="1">
      <alignment horizontal="center" vertical="top"/>
    </xf>
    <xf numFmtId="0" fontId="2" fillId="0" borderId="0" xfId="0" applyFont="1" applyAlignment="1" applyProtection="1">
      <alignment horizontal="center" vertical="top" wrapText="1"/>
    </xf>
    <xf numFmtId="49" fontId="10" fillId="0" borderId="0" xfId="6" applyNumberFormat="1" applyFont="1" applyFill="1" applyBorder="1" applyAlignment="1" applyProtection="1">
      <alignment horizontal="left" vertical="center"/>
    </xf>
    <xf numFmtId="0" fontId="4" fillId="0" borderId="0" xfId="6" applyNumberFormat="1" applyFont="1" applyFill="1" applyBorder="1" applyAlignment="1" applyProtection="1">
      <alignment vertical="top"/>
    </xf>
    <xf numFmtId="0" fontId="11" fillId="0" borderId="0" xfId="6" applyFont="1" applyFill="1" applyBorder="1" applyAlignment="1" applyProtection="1">
      <alignment horizontal="right"/>
    </xf>
    <xf numFmtId="4" fontId="12" fillId="0" borderId="0" xfId="7" applyNumberFormat="1" applyFont="1" applyFill="1" applyBorder="1" applyAlignment="1" applyProtection="1">
      <alignment horizontal="right" vertical="center"/>
    </xf>
    <xf numFmtId="0" fontId="10" fillId="0" borderId="0" xfId="7" applyNumberFormat="1" applyFont="1" applyFill="1" applyBorder="1" applyAlignment="1" applyProtection="1">
      <alignment horizontal="center" vertical="center"/>
    </xf>
    <xf numFmtId="0" fontId="11" fillId="0" borderId="0" xfId="6" applyFont="1" applyFill="1" applyBorder="1" applyAlignment="1" applyProtection="1"/>
    <xf numFmtId="0" fontId="2" fillId="0" borderId="0" xfId="8" applyFont="1" applyAlignment="1" applyProtection="1">
      <alignment horizontal="center" vertical="center"/>
    </xf>
    <xf numFmtId="0" fontId="13" fillId="0" borderId="4" xfId="8" applyFont="1" applyFill="1" applyBorder="1" applyAlignment="1" applyProtection="1">
      <alignment horizontal="left" vertical="center"/>
    </xf>
    <xf numFmtId="0" fontId="2" fillId="0" borderId="4" xfId="1" applyFont="1" applyFill="1" applyBorder="1" applyAlignment="1" applyProtection="1">
      <alignment horizontal="justify" vertical="center"/>
    </xf>
    <xf numFmtId="0" fontId="2" fillId="0" borderId="4" xfId="1" applyFont="1" applyBorder="1" applyAlignment="1" applyProtection="1">
      <alignment vertical="center"/>
    </xf>
    <xf numFmtId="4" fontId="2" fillId="0" borderId="4" xfId="1" applyNumberFormat="1" applyFont="1" applyBorder="1" applyAlignment="1" applyProtection="1">
      <alignment vertical="center"/>
    </xf>
    <xf numFmtId="0" fontId="2" fillId="0" borderId="0" xfId="1" applyFont="1" applyBorder="1" applyAlignment="1" applyProtection="1">
      <alignment vertical="center"/>
    </xf>
    <xf numFmtId="0" fontId="13" fillId="0" borderId="0" xfId="8" applyFont="1" applyAlignment="1" applyProtection="1">
      <alignment vertical="center"/>
    </xf>
    <xf numFmtId="0" fontId="2" fillId="0" borderId="0" xfId="8" applyFont="1" applyAlignment="1">
      <alignment horizontal="center" vertical="center"/>
    </xf>
    <xf numFmtId="2" fontId="14" fillId="0" borderId="5" xfId="1" applyNumberFormat="1" applyFont="1" applyBorder="1" applyAlignment="1" applyProtection="1">
      <alignment horizontal="left" vertical="center"/>
    </xf>
    <xf numFmtId="0" fontId="4" fillId="0" borderId="5" xfId="1" applyFont="1" applyFill="1" applyBorder="1" applyAlignment="1" applyProtection="1">
      <alignment horizontal="justify" vertical="center"/>
    </xf>
    <xf numFmtId="0" fontId="2" fillId="0" borderId="5" xfId="1" applyFont="1" applyBorder="1" applyAlignment="1" applyProtection="1">
      <alignment vertical="center"/>
    </xf>
    <xf numFmtId="4" fontId="2" fillId="0" borderId="5" xfId="1" applyNumberFormat="1" applyFont="1" applyBorder="1" applyAlignment="1" applyProtection="1">
      <alignment vertical="center"/>
    </xf>
    <xf numFmtId="0" fontId="2" fillId="0" borderId="0" xfId="8" applyFont="1" applyBorder="1" applyAlignment="1">
      <alignment vertical="center"/>
    </xf>
    <xf numFmtId="2" fontId="14" fillId="0" borderId="0" xfId="1" applyNumberFormat="1" applyFont="1" applyBorder="1" applyAlignment="1" applyProtection="1">
      <alignment horizontal="left" vertical="center"/>
    </xf>
    <xf numFmtId="0" fontId="4" fillId="0" borderId="0" xfId="1" applyFont="1" applyFill="1" applyBorder="1" applyAlignment="1" applyProtection="1">
      <alignment horizontal="justify" vertical="center"/>
    </xf>
    <xf numFmtId="0" fontId="2" fillId="0" borderId="0" xfId="1" applyFont="1" applyAlignment="1" applyProtection="1">
      <alignment vertical="center"/>
    </xf>
    <xf numFmtId="4" fontId="2" fillId="0" borderId="0" xfId="1" applyNumberFormat="1" applyFont="1" applyAlignment="1" applyProtection="1">
      <alignment vertical="center"/>
    </xf>
    <xf numFmtId="0" fontId="4" fillId="0" borderId="4" xfId="1" applyFont="1" applyBorder="1" applyAlignment="1" applyProtection="1">
      <alignment horizontal="left" vertical="center"/>
    </xf>
    <xf numFmtId="0" fontId="2" fillId="0" borderId="4" xfId="1" applyFont="1" applyFill="1" applyBorder="1" applyAlignment="1" applyProtection="1">
      <alignment horizontal="left" vertical="center"/>
    </xf>
    <xf numFmtId="0" fontId="2" fillId="0" borderId="0" xfId="8" applyFont="1" applyFill="1" applyBorder="1" applyAlignment="1">
      <alignment vertical="center"/>
    </xf>
    <xf numFmtId="49" fontId="4" fillId="0" borderId="5" xfId="1" applyNumberFormat="1" applyFont="1" applyFill="1" applyBorder="1" applyAlignment="1" applyProtection="1">
      <alignment horizontal="left" vertical="center" wrapText="1"/>
    </xf>
    <xf numFmtId="0" fontId="4" fillId="0" borderId="5" xfId="1" applyFont="1" applyBorder="1" applyAlignment="1" applyProtection="1">
      <alignment horizontal="justify" vertical="center"/>
    </xf>
    <xf numFmtId="0" fontId="4" fillId="0" borderId="5" xfId="1" applyFont="1" applyBorder="1" applyAlignment="1" applyProtection="1">
      <alignment vertical="center"/>
    </xf>
    <xf numFmtId="49" fontId="2" fillId="0" borderId="0" xfId="1" applyNumberFormat="1" applyFont="1" applyFill="1" applyBorder="1" applyAlignment="1" applyProtection="1">
      <alignment horizontal="left" vertical="center"/>
    </xf>
    <xf numFmtId="0" fontId="4" fillId="0" borderId="0" xfId="1" applyFont="1" applyAlignment="1" applyProtection="1">
      <alignment vertical="center"/>
    </xf>
    <xf numFmtId="49" fontId="2" fillId="0" borderId="4" xfId="1" applyNumberFormat="1" applyFont="1" applyFill="1" applyBorder="1" applyAlignment="1" applyProtection="1">
      <alignment horizontal="left" vertical="center" wrapText="1"/>
    </xf>
    <xf numFmtId="0" fontId="2" fillId="0" borderId="0" xfId="8" applyFont="1" applyFill="1" applyBorder="1" applyAlignment="1">
      <alignment horizontal="left" vertical="center"/>
    </xf>
    <xf numFmtId="49" fontId="2" fillId="0" borderId="5" xfId="1" applyNumberFormat="1" applyFont="1" applyFill="1" applyBorder="1" applyAlignment="1" applyProtection="1">
      <alignment horizontal="left" vertical="center"/>
    </xf>
    <xf numFmtId="4" fontId="2" fillId="0" borderId="5" xfId="1" applyNumberFormat="1" applyFont="1" applyFill="1" applyBorder="1" applyAlignment="1" applyProtection="1">
      <alignment horizontal="left" vertical="center"/>
    </xf>
    <xf numFmtId="0" fontId="2" fillId="0" borderId="0" xfId="1" applyFont="1" applyFill="1" applyBorder="1" applyAlignment="1" applyProtection="1">
      <alignment horizontal="justify" vertical="center"/>
    </xf>
    <xf numFmtId="4" fontId="2" fillId="0" borderId="0" xfId="1" applyNumberFormat="1" applyFont="1" applyFill="1" applyAlignment="1" applyProtection="1">
      <alignment horizontal="left" vertical="center"/>
    </xf>
    <xf numFmtId="49" fontId="2" fillId="0" borderId="4" xfId="1" applyNumberFormat="1" applyFont="1" applyFill="1" applyBorder="1" applyAlignment="1" applyProtection="1">
      <alignment horizontal="left" vertical="center"/>
    </xf>
    <xf numFmtId="0" fontId="4" fillId="0" borderId="0" xfId="1" applyFont="1" applyBorder="1" applyAlignment="1" applyProtection="1">
      <alignment horizontal="justify" vertical="center"/>
    </xf>
    <xf numFmtId="4" fontId="2" fillId="0" borderId="0" xfId="1" applyNumberFormat="1" applyFont="1" applyFill="1" applyBorder="1" applyAlignment="1" applyProtection="1">
      <alignment horizontal="left" vertical="center"/>
    </xf>
    <xf numFmtId="49" fontId="2" fillId="0" borderId="0" xfId="1" applyNumberFormat="1" applyFont="1" applyFill="1" applyBorder="1" applyAlignment="1" applyProtection="1">
      <alignment horizontal="left" vertical="top" wrapText="1"/>
    </xf>
    <xf numFmtId="0" fontId="4" fillId="0" borderId="0" xfId="1" applyFont="1" applyAlignment="1" applyProtection="1">
      <alignment horizontal="justify"/>
    </xf>
    <xf numFmtId="4" fontId="2" fillId="0" borderId="0" xfId="1" applyNumberFormat="1" applyFont="1" applyFill="1" applyAlignment="1" applyProtection="1">
      <alignment horizontal="left"/>
    </xf>
    <xf numFmtId="0" fontId="2" fillId="0" borderId="0" xfId="1" applyFont="1" applyProtection="1"/>
    <xf numFmtId="0" fontId="2" fillId="0" borderId="0" xfId="1" applyFont="1" applyBorder="1" applyProtection="1"/>
    <xf numFmtId="0" fontId="2" fillId="0" borderId="0" xfId="0" applyFont="1" applyFill="1" applyBorder="1" applyAlignment="1">
      <alignment horizontal="left"/>
    </xf>
    <xf numFmtId="4" fontId="4" fillId="0" borderId="0" xfId="7" applyNumberFormat="1" applyFont="1" applyFill="1" applyBorder="1" applyAlignment="1" applyProtection="1">
      <alignment vertical="center"/>
    </xf>
    <xf numFmtId="3" fontId="2" fillId="0" borderId="0" xfId="0" applyNumberFormat="1" applyFont="1" applyFill="1" applyBorder="1" applyAlignment="1" applyProtection="1">
      <alignment horizontal="center" vertical="center"/>
    </xf>
    <xf numFmtId="4" fontId="2" fillId="0" borderId="0" xfId="0" applyNumberFormat="1" applyFont="1" applyFill="1" applyBorder="1" applyAlignment="1" applyProtection="1">
      <alignment horizontal="center"/>
    </xf>
    <xf numFmtId="0" fontId="2" fillId="0" borderId="0" xfId="0" applyNumberFormat="1" applyFont="1" applyAlignment="1">
      <alignment horizontal="left" vertical="top" wrapText="1"/>
    </xf>
    <xf numFmtId="49" fontId="2" fillId="0" borderId="0" xfId="1" applyNumberFormat="1" applyFont="1" applyFill="1" applyBorder="1" applyAlignment="1" applyProtection="1">
      <alignment horizontal="left" vertical="top"/>
    </xf>
    <xf numFmtId="49" fontId="2" fillId="0" borderId="0" xfId="0" applyNumberFormat="1" applyFont="1" applyBorder="1" applyAlignment="1" applyProtection="1">
      <alignment horizontal="left" vertical="top"/>
    </xf>
    <xf numFmtId="49" fontId="2" fillId="0" borderId="0" xfId="0" applyNumberFormat="1" applyFont="1" applyBorder="1" applyAlignment="1" applyProtection="1">
      <alignment vertical="top" wrapText="1"/>
    </xf>
    <xf numFmtId="0" fontId="2" fillId="0" borderId="0" xfId="0" applyFont="1" applyBorder="1" applyAlignment="1" applyProtection="1">
      <alignment horizontal="right" vertical="center"/>
    </xf>
    <xf numFmtId="4" fontId="2" fillId="0" borderId="0" xfId="0" applyNumberFormat="1" applyFont="1" applyBorder="1" applyAlignment="1" applyProtection="1">
      <alignment horizontal="right"/>
    </xf>
    <xf numFmtId="0" fontId="2" fillId="0" borderId="0" xfId="0" applyFont="1" applyBorder="1" applyProtection="1">
      <protection locked="0"/>
    </xf>
    <xf numFmtId="49" fontId="2" fillId="0" borderId="0" xfId="0" applyNumberFormat="1" applyFont="1" applyFill="1" applyBorder="1" applyAlignment="1" applyProtection="1">
      <alignment horizontal="center" vertical="top"/>
    </xf>
    <xf numFmtId="49" fontId="2" fillId="0" borderId="0" xfId="0" applyNumberFormat="1" applyFont="1" applyFill="1" applyBorder="1" applyAlignment="1" applyProtection="1">
      <alignment vertical="top" wrapText="1"/>
    </xf>
    <xf numFmtId="0" fontId="2" fillId="0" borderId="0" xfId="0" applyFont="1" applyFill="1" applyBorder="1" applyAlignment="1" applyProtection="1">
      <alignment horizontal="center" vertical="center"/>
    </xf>
    <xf numFmtId="4" fontId="2" fillId="0" borderId="0" xfId="0" applyNumberFormat="1" applyFont="1" applyFill="1" applyBorder="1" applyAlignment="1" applyProtection="1">
      <alignment horizontal="center" vertical="center"/>
    </xf>
    <xf numFmtId="4" fontId="2" fillId="0" borderId="0" xfId="0" applyNumberFormat="1" applyFont="1" applyFill="1" applyBorder="1" applyAlignment="1" applyProtection="1">
      <alignment horizontal="right"/>
    </xf>
    <xf numFmtId="0" fontId="15" fillId="0" borderId="0" xfId="0" applyFont="1" applyFill="1" applyAlignment="1" applyProtection="1">
      <alignment horizontal="center" vertical="center"/>
    </xf>
    <xf numFmtId="49" fontId="15" fillId="0" borderId="0" xfId="0" applyNumberFormat="1" applyFont="1" applyFill="1" applyBorder="1" applyAlignment="1" applyProtection="1">
      <alignment horizontal="right" vertical="center"/>
    </xf>
    <xf numFmtId="0" fontId="4" fillId="0" borderId="0" xfId="1" applyFont="1" applyFill="1" applyBorder="1" applyAlignment="1" applyProtection="1">
      <alignment horizontal="left" vertical="center"/>
    </xf>
    <xf numFmtId="4" fontId="2" fillId="0" borderId="0" xfId="1" applyNumberFormat="1" applyFont="1" applyFill="1" applyBorder="1" applyAlignment="1" applyProtection="1">
      <alignment horizontal="center" vertical="center"/>
    </xf>
    <xf numFmtId="49" fontId="4" fillId="0" borderId="0" xfId="1"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right" vertical="top"/>
    </xf>
    <xf numFmtId="0" fontId="2" fillId="0" borderId="0" xfId="1" applyFont="1" applyFill="1" applyBorder="1" applyAlignment="1" applyProtection="1">
      <alignment horizontal="right" vertical="center"/>
    </xf>
    <xf numFmtId="0" fontId="4" fillId="0" borderId="0" xfId="1" applyFont="1" applyFill="1" applyBorder="1" applyAlignment="1" applyProtection="1">
      <alignment vertical="center"/>
    </xf>
    <xf numFmtId="49" fontId="4" fillId="0" borderId="0" xfId="1" applyNumberFormat="1" applyFont="1" applyFill="1" applyBorder="1" applyAlignment="1" applyProtection="1">
      <alignment horizontal="right" vertical="center"/>
    </xf>
    <xf numFmtId="0" fontId="2" fillId="0" borderId="5" xfId="1" applyFont="1" applyFill="1" applyBorder="1" applyAlignment="1" applyProtection="1">
      <alignment horizontal="center"/>
    </xf>
    <xf numFmtId="0" fontId="2" fillId="0" borderId="5" xfId="1" applyFont="1" applyFill="1" applyBorder="1" applyAlignment="1" applyProtection="1">
      <alignment horizontal="justify"/>
    </xf>
    <xf numFmtId="0" fontId="4" fillId="0" borderId="5" xfId="1" applyFont="1" applyFill="1" applyBorder="1" applyAlignment="1" applyProtection="1">
      <alignment horizontal="center"/>
    </xf>
    <xf numFmtId="4" fontId="4" fillId="0" borderId="5" xfId="1" applyNumberFormat="1" applyFont="1" applyFill="1" applyBorder="1" applyAlignment="1" applyProtection="1">
      <alignment horizontal="center"/>
    </xf>
    <xf numFmtId="4" fontId="2" fillId="0" borderId="5" xfId="1" applyNumberFormat="1" applyFont="1" applyFill="1" applyBorder="1" applyProtection="1"/>
    <xf numFmtId="49" fontId="4"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center"/>
    </xf>
    <xf numFmtId="4" fontId="2" fillId="0" borderId="0" xfId="6" applyNumberFormat="1" applyFont="1" applyFill="1" applyBorder="1" applyAlignment="1" applyProtection="1">
      <alignment horizontal="center" vertical="center"/>
    </xf>
    <xf numFmtId="4" fontId="4" fillId="0" borderId="0" xfId="7" applyNumberFormat="1" applyFont="1" applyFill="1" applyBorder="1" applyAlignment="1" applyProtection="1">
      <alignment horizontal="center" vertical="center"/>
    </xf>
    <xf numFmtId="4" fontId="4" fillId="0" borderId="0" xfId="7" applyNumberFormat="1" applyFont="1" applyFill="1" applyBorder="1" applyAlignment="1" applyProtection="1">
      <alignment horizontal="right" vertical="center"/>
    </xf>
    <xf numFmtId="0" fontId="2" fillId="0" borderId="0" xfId="0" applyFont="1" applyFill="1" applyAlignment="1" applyProtection="1">
      <alignment horizontal="center" vertical="center"/>
    </xf>
    <xf numFmtId="0" fontId="2" fillId="0" borderId="4" xfId="0" applyFont="1" applyFill="1" applyBorder="1" applyAlignment="1" applyProtection="1">
      <alignment horizontal="center" vertical="center"/>
    </xf>
    <xf numFmtId="0" fontId="2" fillId="0" borderId="4" xfId="1" applyFont="1" applyFill="1" applyBorder="1" applyAlignment="1" applyProtection="1">
      <alignment horizontal="center" vertical="center"/>
    </xf>
    <xf numFmtId="4" fontId="2" fillId="0" borderId="4" xfId="1" applyNumberFormat="1" applyFont="1" applyFill="1" applyBorder="1" applyAlignment="1" applyProtection="1">
      <alignment horizontal="center" vertical="center"/>
    </xf>
    <xf numFmtId="4" fontId="2" fillId="0" borderId="4" xfId="1" applyNumberFormat="1" applyFont="1" applyFill="1" applyBorder="1" applyAlignment="1" applyProtection="1">
      <alignment vertical="center"/>
    </xf>
    <xf numFmtId="2" fontId="4" fillId="0" borderId="5" xfId="1" applyNumberFormat="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4" fontId="2" fillId="0" borderId="5" xfId="1" applyNumberFormat="1" applyFont="1" applyFill="1" applyBorder="1" applyAlignment="1" applyProtection="1">
      <alignment horizontal="center" vertical="center"/>
    </xf>
    <xf numFmtId="4" fontId="2" fillId="0" borderId="5" xfId="1" applyNumberFormat="1" applyFont="1" applyFill="1" applyBorder="1" applyAlignment="1" applyProtection="1">
      <alignment vertical="center"/>
    </xf>
    <xf numFmtId="2" fontId="4" fillId="0" borderId="0" xfId="1" applyNumberFormat="1" applyFont="1" applyFill="1" applyBorder="1" applyAlignment="1" applyProtection="1">
      <alignment horizontal="center" vertical="center"/>
    </xf>
    <xf numFmtId="0" fontId="2" fillId="0" borderId="0" xfId="1" applyFont="1" applyFill="1" applyAlignment="1" applyProtection="1">
      <alignment horizontal="center" vertical="center"/>
    </xf>
    <xf numFmtId="4" fontId="2" fillId="0" borderId="0" xfId="1" applyNumberFormat="1" applyFont="1" applyFill="1" applyAlignment="1" applyProtection="1">
      <alignment horizontal="center" vertical="center"/>
    </xf>
    <xf numFmtId="4" fontId="2" fillId="0" borderId="0" xfId="1" applyNumberFormat="1" applyFont="1" applyFill="1" applyAlignment="1" applyProtection="1">
      <alignment vertical="center"/>
    </xf>
    <xf numFmtId="0" fontId="4" fillId="0" borderId="4" xfId="1" applyFont="1" applyFill="1" applyBorder="1" applyAlignment="1" applyProtection="1">
      <alignment horizontal="center" vertical="center"/>
    </xf>
    <xf numFmtId="49" fontId="4" fillId="0" borderId="5" xfId="1" applyNumberFormat="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xf>
    <xf numFmtId="49" fontId="2" fillId="0" borderId="4" xfId="1" applyNumberFormat="1" applyFont="1" applyFill="1" applyBorder="1" applyAlignment="1" applyProtection="1">
      <alignment horizontal="center" vertical="center"/>
    </xf>
    <xf numFmtId="49" fontId="2" fillId="0" borderId="5" xfId="1" applyNumberFormat="1" applyFont="1" applyFill="1" applyBorder="1" applyAlignment="1" applyProtection="1">
      <alignment horizontal="center" vertical="center"/>
    </xf>
    <xf numFmtId="49" fontId="2" fillId="0" borderId="0" xfId="1" applyNumberFormat="1" applyFont="1" applyFill="1" applyBorder="1" applyAlignment="1" applyProtection="1">
      <alignment horizontal="center" vertical="center"/>
    </xf>
    <xf numFmtId="4" fontId="2" fillId="0" borderId="0" xfId="1" applyNumberFormat="1" applyFont="1" applyFill="1" applyBorder="1" applyAlignment="1" applyProtection="1">
      <alignment vertical="center"/>
    </xf>
    <xf numFmtId="49" fontId="2" fillId="0" borderId="0" xfId="1" applyNumberFormat="1" applyFont="1" applyFill="1" applyBorder="1" applyAlignment="1" applyProtection="1">
      <alignment horizontal="center" vertical="top" wrapText="1"/>
    </xf>
    <xf numFmtId="0" fontId="4" fillId="0" borderId="0" xfId="1" applyFont="1" applyFill="1" applyBorder="1" applyAlignment="1" applyProtection="1"/>
    <xf numFmtId="4" fontId="4" fillId="0" borderId="0" xfId="1" applyNumberFormat="1" applyFont="1" applyFill="1" applyBorder="1" applyAlignment="1" applyProtection="1">
      <alignment horizontal="center"/>
    </xf>
    <xf numFmtId="4" fontId="2" fillId="0" borderId="0" xfId="1" applyNumberFormat="1" applyFont="1" applyFill="1" applyBorder="1" applyProtection="1"/>
    <xf numFmtId="0" fontId="4" fillId="0" borderId="0" xfId="1" applyFont="1" applyFill="1" applyAlignment="1" applyProtection="1"/>
    <xf numFmtId="4" fontId="4" fillId="0" borderId="0" xfId="1" applyNumberFormat="1" applyFont="1" applyFill="1" applyAlignment="1" applyProtection="1">
      <alignment horizontal="center"/>
    </xf>
    <xf numFmtId="4" fontId="2" fillId="0" borderId="0" xfId="1" applyNumberFormat="1" applyFont="1" applyFill="1" applyProtection="1"/>
    <xf numFmtId="0" fontId="4" fillId="0" borderId="0" xfId="1" applyFont="1" applyFill="1" applyAlignment="1" applyProtection="1">
      <alignment horizontal="left"/>
    </xf>
    <xf numFmtId="0" fontId="4" fillId="0" borderId="0" xfId="1" applyFont="1" applyFill="1" applyAlignment="1" applyProtection="1">
      <alignment horizontal="center"/>
    </xf>
    <xf numFmtId="0" fontId="4" fillId="0" borderId="0" xfId="1" applyFont="1" applyFill="1" applyAlignment="1" applyProtection="1">
      <alignment horizontal="justify"/>
    </xf>
    <xf numFmtId="4" fontId="2" fillId="0" borderId="0" xfId="1" applyNumberFormat="1" applyFont="1" applyFill="1" applyAlignment="1" applyProtection="1">
      <alignment horizontal="center"/>
    </xf>
    <xf numFmtId="2" fontId="4" fillId="0" borderId="0" xfId="1"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4" fontId="4" fillId="0" borderId="0" xfId="0" applyNumberFormat="1" applyFont="1" applyFill="1" applyBorder="1" applyAlignment="1" applyProtection="1">
      <alignment horizontal="center" vertical="center"/>
    </xf>
    <xf numFmtId="4"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top" wrapText="1"/>
    </xf>
    <xf numFmtId="0" fontId="2" fillId="0" borderId="0" xfId="0" applyFont="1" applyFill="1" applyBorder="1" applyAlignment="1" applyProtection="1">
      <alignment horizontal="center"/>
    </xf>
    <xf numFmtId="0" fontId="16" fillId="0" borderId="0" xfId="0" applyNumberFormat="1" applyFont="1" applyFill="1" applyAlignment="1" applyProtection="1">
      <alignment vertical="top" wrapText="1"/>
    </xf>
    <xf numFmtId="4" fontId="16" fillId="0" borderId="0" xfId="0" applyNumberFormat="1" applyFont="1" applyFill="1" applyAlignment="1" applyProtection="1">
      <alignment horizontal="center" vertical="top" wrapText="1"/>
    </xf>
    <xf numFmtId="4" fontId="16" fillId="0" borderId="0" xfId="0" applyNumberFormat="1" applyFont="1" applyFill="1" applyAlignment="1" applyProtection="1">
      <alignment vertical="top" wrapText="1"/>
    </xf>
    <xf numFmtId="49" fontId="2" fillId="0" borderId="0" xfId="1" applyNumberFormat="1" applyFont="1" applyFill="1" applyBorder="1" applyAlignment="1" applyProtection="1">
      <alignment horizontal="center" vertical="top"/>
    </xf>
    <xf numFmtId="2" fontId="2" fillId="0" borderId="0" xfId="9" applyNumberFormat="1" applyFont="1" applyFill="1" applyAlignment="1" applyProtection="1">
      <alignment horizontal="left" vertical="top" wrapText="1"/>
    </xf>
    <xf numFmtId="2" fontId="2" fillId="0" borderId="0" xfId="9" applyNumberFormat="1" applyFont="1" applyFill="1" applyAlignment="1" applyProtection="1">
      <alignment horizontal="center" vertical="top" wrapText="1"/>
    </xf>
    <xf numFmtId="4" fontId="2" fillId="0" borderId="0" xfId="9" applyNumberFormat="1" applyFont="1" applyFill="1" applyAlignment="1" applyProtection="1">
      <alignment horizontal="center" vertical="top" wrapText="1"/>
    </xf>
    <xf numFmtId="4" fontId="2" fillId="0" borderId="0" xfId="9" applyNumberFormat="1" applyFont="1" applyFill="1" applyAlignment="1" applyProtection="1">
      <alignment horizontal="left" vertical="top" wrapText="1"/>
    </xf>
    <xf numFmtId="0" fontId="2" fillId="0" borderId="6" xfId="1" applyFont="1" applyFill="1" applyBorder="1" applyAlignment="1" applyProtection="1">
      <alignment horizontal="center" vertical="center"/>
    </xf>
    <xf numFmtId="0" fontId="4" fillId="0" borderId="6" xfId="1" applyFont="1" applyFill="1" applyBorder="1" applyAlignment="1" applyProtection="1">
      <alignment vertical="center"/>
    </xf>
    <xf numFmtId="0" fontId="4" fillId="0" borderId="6" xfId="1" applyFont="1" applyFill="1" applyBorder="1" applyAlignment="1" applyProtection="1">
      <alignment horizontal="center" vertical="center"/>
    </xf>
    <xf numFmtId="4" fontId="4" fillId="0" borderId="6" xfId="1" applyNumberFormat="1" applyFont="1" applyFill="1" applyBorder="1" applyAlignment="1" applyProtection="1">
      <alignment horizontal="center" vertical="center"/>
    </xf>
    <xf numFmtId="4" fontId="2" fillId="0" borderId="6" xfId="0" applyNumberFormat="1" applyFont="1" applyFill="1" applyBorder="1" applyAlignment="1" applyProtection="1">
      <alignment horizontal="center" vertical="center"/>
    </xf>
    <xf numFmtId="4" fontId="2" fillId="0" borderId="6" xfId="0" applyNumberFormat="1" applyFont="1" applyFill="1" applyBorder="1" applyAlignment="1" applyProtection="1">
      <alignment horizontal="right" vertical="center"/>
    </xf>
    <xf numFmtId="0" fontId="2"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4" fontId="4" fillId="0" borderId="0" xfId="1" applyNumberFormat="1" applyFont="1" applyFill="1" applyBorder="1" applyAlignment="1" applyProtection="1">
      <alignment horizontal="center" vertical="center"/>
    </xf>
    <xf numFmtId="4" fontId="2" fillId="0" borderId="0" xfId="0" applyNumberFormat="1" applyFont="1" applyFill="1" applyBorder="1" applyAlignment="1" applyProtection="1">
      <alignment horizontal="right" vertical="center"/>
    </xf>
    <xf numFmtId="0" fontId="4" fillId="0" borderId="0" xfId="0" applyFont="1" applyFill="1" applyAlignment="1" applyProtection="1">
      <alignment horizontal="center"/>
    </xf>
    <xf numFmtId="0" fontId="4" fillId="0" borderId="0" xfId="0" applyFont="1" applyFill="1" applyProtection="1"/>
    <xf numFmtId="0" fontId="2" fillId="0" borderId="0" xfId="0" applyFont="1" applyFill="1" applyBorder="1" applyAlignment="1" applyProtection="1">
      <alignment horizontal="center" wrapText="1"/>
    </xf>
    <xf numFmtId="4" fontId="4" fillId="0" borderId="0" xfId="0" applyNumberFormat="1" applyFont="1" applyFill="1" applyBorder="1" applyAlignment="1" applyProtection="1">
      <alignment horizontal="center"/>
    </xf>
    <xf numFmtId="165" fontId="4" fillId="0" borderId="0" xfId="0" applyNumberFormat="1" applyFont="1" applyFill="1" applyBorder="1" applyAlignment="1" applyProtection="1">
      <alignment horizontal="center"/>
    </xf>
    <xf numFmtId="0" fontId="4" fillId="0" borderId="7" xfId="0" applyFont="1" applyFill="1" applyBorder="1" applyAlignment="1" applyProtection="1">
      <alignment horizontal="center" vertical="center"/>
    </xf>
    <xf numFmtId="0" fontId="4" fillId="0" borderId="7" xfId="0" applyFont="1" applyFill="1" applyBorder="1" applyAlignment="1" applyProtection="1">
      <alignment vertical="center"/>
    </xf>
    <xf numFmtId="4" fontId="4" fillId="0" borderId="7" xfId="0" applyNumberFormat="1" applyFont="1" applyFill="1" applyBorder="1" applyAlignment="1" applyProtection="1">
      <alignment horizontal="center"/>
    </xf>
    <xf numFmtId="4" fontId="4" fillId="0" borderId="7" xfId="1" applyNumberFormat="1" applyFont="1" applyFill="1" applyBorder="1" applyAlignment="1" applyProtection="1">
      <alignment horizontal="center" vertical="center"/>
    </xf>
    <xf numFmtId="4" fontId="2" fillId="0" borderId="7" xfId="0" applyNumberFormat="1" applyFont="1" applyFill="1" applyBorder="1" applyAlignment="1" applyProtection="1">
      <alignment horizontal="center" vertical="center"/>
    </xf>
    <xf numFmtId="4" fontId="4" fillId="0" borderId="7" xfId="0" applyNumberFormat="1" applyFont="1" applyFill="1" applyBorder="1" applyAlignment="1" applyProtection="1">
      <alignment horizontal="right" vertical="center"/>
    </xf>
    <xf numFmtId="0" fontId="4" fillId="0" borderId="0" xfId="0" applyFont="1" applyFill="1" applyBorder="1" applyAlignment="1" applyProtection="1">
      <alignment vertical="center"/>
    </xf>
    <xf numFmtId="0" fontId="2" fillId="0" borderId="0" xfId="1" applyFont="1" applyFill="1" applyBorder="1" applyAlignment="1" applyProtection="1">
      <alignment vertical="center"/>
    </xf>
    <xf numFmtId="2" fontId="4" fillId="0" borderId="7" xfId="1" applyNumberFormat="1" applyFont="1" applyFill="1" applyBorder="1" applyAlignment="1" applyProtection="1">
      <alignment horizontal="center" vertical="center"/>
    </xf>
    <xf numFmtId="2" fontId="4" fillId="0" borderId="7" xfId="1" applyNumberFormat="1" applyFont="1" applyFill="1" applyBorder="1" applyAlignment="1" applyProtection="1">
      <alignment vertical="center"/>
    </xf>
    <xf numFmtId="4" fontId="4" fillId="0" borderId="7" xfId="0" applyNumberFormat="1" applyFont="1" applyFill="1" applyBorder="1" applyAlignment="1" applyProtection="1">
      <alignment horizontal="center" vertical="center"/>
    </xf>
    <xf numFmtId="9" fontId="4" fillId="0" borderId="0" xfId="1" applyNumberFormat="1" applyFont="1" applyFill="1" applyBorder="1" applyAlignment="1" applyProtection="1">
      <alignment horizontal="center" vertical="center"/>
    </xf>
    <xf numFmtId="0" fontId="4" fillId="0" borderId="7" xfId="0" applyFont="1" applyFill="1" applyBorder="1" applyAlignment="1" applyProtection="1">
      <alignment horizontal="left" vertical="center"/>
    </xf>
    <xf numFmtId="49" fontId="2" fillId="0" borderId="5" xfId="0" applyNumberFormat="1" applyFont="1" applyBorder="1" applyAlignment="1">
      <alignment horizontal="center" vertical="top"/>
    </xf>
    <xf numFmtId="49" fontId="2" fillId="0" borderId="5" xfId="0" applyNumberFormat="1" applyFont="1" applyBorder="1" applyAlignment="1">
      <alignment vertical="top" wrapText="1"/>
    </xf>
    <xf numFmtId="0" fontId="2" fillId="0" borderId="5" xfId="0" applyFont="1" applyBorder="1" applyAlignment="1">
      <alignment horizontal="center" vertical="center"/>
    </xf>
    <xf numFmtId="4" fontId="2" fillId="0" borderId="5" xfId="0" applyNumberFormat="1" applyFont="1" applyBorder="1" applyAlignment="1">
      <alignment horizontal="center" vertical="center"/>
    </xf>
    <xf numFmtId="4" fontId="2" fillId="0" borderId="5" xfId="0" applyNumberFormat="1" applyFont="1" applyBorder="1" applyAlignment="1">
      <alignment horizontal="right"/>
    </xf>
    <xf numFmtId="0" fontId="2" fillId="0" borderId="5" xfId="0" applyFont="1" applyBorder="1" applyAlignment="1">
      <alignment horizontal="right" vertical="center"/>
    </xf>
    <xf numFmtId="4" fontId="2" fillId="0" borderId="5" xfId="0" applyNumberFormat="1" applyFont="1" applyBorder="1" applyAlignment="1">
      <alignment horizontal="right" vertical="center"/>
    </xf>
    <xf numFmtId="49" fontId="2" fillId="0" borderId="0" xfId="0" applyNumberFormat="1" applyFont="1" applyFill="1" applyAlignment="1">
      <alignment horizontal="center" vertical="top"/>
    </xf>
    <xf numFmtId="2" fontId="2" fillId="0" borderId="0" xfId="9" applyNumberFormat="1" applyFont="1" applyAlignment="1" applyProtection="1">
      <alignment horizontal="left" vertical="top" wrapText="1"/>
    </xf>
    <xf numFmtId="0" fontId="2" fillId="0" borderId="0" xfId="0" applyFont="1" applyAlignment="1">
      <alignment horizontal="left" wrapText="1"/>
    </xf>
    <xf numFmtId="0" fontId="4" fillId="0" borderId="0" xfId="0" applyNumberFormat="1" applyFont="1" applyAlignment="1">
      <alignment horizontal="left" vertical="top" wrapText="1"/>
    </xf>
    <xf numFmtId="0" fontId="2" fillId="0" borderId="0" xfId="0" applyFont="1" applyFill="1" applyBorder="1" applyAlignment="1">
      <alignment horizontal="left" vertical="top" wrapText="1"/>
    </xf>
    <xf numFmtId="0" fontId="2" fillId="0" borderId="0" xfId="0" applyFont="1" applyAlignment="1">
      <alignment horizontal="left" vertical="center" wrapText="1"/>
    </xf>
    <xf numFmtId="0" fontId="2"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0" xfId="0" applyNumberFormat="1" applyFont="1" applyAlignment="1">
      <alignment horizontal="justify" vertical="top" wrapText="1"/>
    </xf>
    <xf numFmtId="49" fontId="2" fillId="0" borderId="0" xfId="0" applyNumberFormat="1" applyFont="1" applyFill="1" applyBorder="1" applyAlignment="1" applyProtection="1">
      <alignment horizontal="left" vertical="top" wrapText="1"/>
    </xf>
  </cellXfs>
  <cellStyles count="10">
    <cellStyle name="Comma_H.KORALJ  i RUBIN - Tender troškovnik za sobe Ver 01. -24.11.05" xfId="7"/>
    <cellStyle name="Normal" xfId="0" builtinId="0"/>
    <cellStyle name="Normal 19" xfId="2"/>
    <cellStyle name="Normal 19 10" xfId="8"/>
    <cellStyle name="Normal 58 2" xfId="9"/>
    <cellStyle name="Normal 70" xfId="3"/>
    <cellStyle name="Normal 73" xfId="4"/>
    <cellStyle name="Normal_H.KORALJ - Klimatizacija soba - Tender troškovnik STROJARSTVO - protect" xfId="6"/>
    <cellStyle name="Normal_trosk_gradj_r_zapresic-rev1"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1200150</xdr:colOff>
      <xdr:row>243</xdr:row>
      <xdr:rowOff>0</xdr:rowOff>
    </xdr:from>
    <xdr:ext cx="184731" cy="264560"/>
    <xdr:sp macro="" textlink="">
      <xdr:nvSpPr>
        <xdr:cNvPr id="2" name="TekstniOkvir 1">
          <a:extLst>
            <a:ext uri="{FF2B5EF4-FFF2-40B4-BE49-F238E27FC236}">
              <a16:creationId xmlns:a16="http://schemas.microsoft.com/office/drawing/2014/main" xmlns="" id="{61656058-07FD-43BA-8D8C-E82C01DDE89E}"/>
            </a:ext>
          </a:extLst>
        </xdr:cNvPr>
        <xdr:cNvSpPr txBox="1"/>
      </xdr:nvSpPr>
      <xdr:spPr>
        <a:xfrm>
          <a:off x="1840230" y="11403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1200150</xdr:colOff>
      <xdr:row>243</xdr:row>
      <xdr:rowOff>0</xdr:rowOff>
    </xdr:from>
    <xdr:ext cx="184731" cy="264560"/>
    <xdr:sp macro="" textlink="">
      <xdr:nvSpPr>
        <xdr:cNvPr id="3" name="TekstniOkvir 1">
          <a:extLst>
            <a:ext uri="{FF2B5EF4-FFF2-40B4-BE49-F238E27FC236}">
              <a16:creationId xmlns:a16="http://schemas.microsoft.com/office/drawing/2014/main" xmlns="" id="{9A4D0AD5-F23B-492A-B6F2-B5BF59CF6469}"/>
            </a:ext>
          </a:extLst>
        </xdr:cNvPr>
        <xdr:cNvSpPr txBox="1"/>
      </xdr:nvSpPr>
      <xdr:spPr>
        <a:xfrm>
          <a:off x="1840230" y="11403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1200150</xdr:colOff>
      <xdr:row>243</xdr:row>
      <xdr:rowOff>0</xdr:rowOff>
    </xdr:from>
    <xdr:ext cx="184731" cy="264560"/>
    <xdr:sp macro="" textlink="">
      <xdr:nvSpPr>
        <xdr:cNvPr id="4" name="TekstniOkvir 1">
          <a:extLst>
            <a:ext uri="{FF2B5EF4-FFF2-40B4-BE49-F238E27FC236}">
              <a16:creationId xmlns:a16="http://schemas.microsoft.com/office/drawing/2014/main" xmlns="" id="{2DB9E9B3-2CE1-4B90-B056-3B3462B8D840}"/>
            </a:ext>
          </a:extLst>
        </xdr:cNvPr>
        <xdr:cNvSpPr txBox="1"/>
      </xdr:nvSpPr>
      <xdr:spPr>
        <a:xfrm>
          <a:off x="1840230" y="11403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1200150</xdr:colOff>
      <xdr:row>243</xdr:row>
      <xdr:rowOff>0</xdr:rowOff>
    </xdr:from>
    <xdr:ext cx="184731" cy="264560"/>
    <xdr:sp macro="" textlink="">
      <xdr:nvSpPr>
        <xdr:cNvPr id="5" name="TekstniOkvir 1">
          <a:extLst>
            <a:ext uri="{FF2B5EF4-FFF2-40B4-BE49-F238E27FC236}">
              <a16:creationId xmlns:a16="http://schemas.microsoft.com/office/drawing/2014/main" xmlns="" id="{0F282BED-2207-47D5-AD3E-FC4611A21A3D}"/>
            </a:ext>
          </a:extLst>
        </xdr:cNvPr>
        <xdr:cNvSpPr txBox="1"/>
      </xdr:nvSpPr>
      <xdr:spPr>
        <a:xfrm>
          <a:off x="1840230" y="11403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1200150</xdr:colOff>
      <xdr:row>243</xdr:row>
      <xdr:rowOff>0</xdr:rowOff>
    </xdr:from>
    <xdr:ext cx="184731" cy="264560"/>
    <xdr:sp macro="" textlink="">
      <xdr:nvSpPr>
        <xdr:cNvPr id="6" name="TekstniOkvir 1">
          <a:extLst>
            <a:ext uri="{FF2B5EF4-FFF2-40B4-BE49-F238E27FC236}">
              <a16:creationId xmlns:a16="http://schemas.microsoft.com/office/drawing/2014/main" xmlns="" id="{1F8518B2-F7C0-4B27-B9F8-CFC5D67ECFF7}"/>
            </a:ext>
          </a:extLst>
        </xdr:cNvPr>
        <xdr:cNvSpPr txBox="1"/>
      </xdr:nvSpPr>
      <xdr:spPr>
        <a:xfrm>
          <a:off x="1840230" y="11403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1200150</xdr:colOff>
      <xdr:row>243</xdr:row>
      <xdr:rowOff>0</xdr:rowOff>
    </xdr:from>
    <xdr:ext cx="184731" cy="264560"/>
    <xdr:sp macro="" textlink="">
      <xdr:nvSpPr>
        <xdr:cNvPr id="7" name="TekstniOkvir 1">
          <a:extLst>
            <a:ext uri="{FF2B5EF4-FFF2-40B4-BE49-F238E27FC236}">
              <a16:creationId xmlns:a16="http://schemas.microsoft.com/office/drawing/2014/main" xmlns="" id="{4D2BAC27-18A1-45B6-96D6-20C0E6895564}"/>
            </a:ext>
          </a:extLst>
        </xdr:cNvPr>
        <xdr:cNvSpPr txBox="1"/>
      </xdr:nvSpPr>
      <xdr:spPr>
        <a:xfrm>
          <a:off x="1840230" y="11403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tabSelected="1" view="pageBreakPreview" topLeftCell="A73" zoomScale="90" zoomScaleNormal="100" zoomScaleSheetLayoutView="90" workbookViewId="0">
      <selection activeCell="E12" sqref="E11:E12"/>
    </sheetView>
  </sheetViews>
  <sheetFormatPr defaultColWidth="2.42578125" defaultRowHeight="12.75" x14ac:dyDescent="0.2"/>
  <cols>
    <col min="1" max="1" width="2.28515625" style="1" bestFit="1" customWidth="1"/>
    <col min="2" max="2" width="2" style="1" bestFit="1" customWidth="1"/>
    <col min="3" max="3" width="3.5703125" style="141" customWidth="1"/>
    <col min="4" max="4" width="47.7109375" style="142" customWidth="1"/>
    <col min="5" max="5" width="19.7109375" style="143" customWidth="1"/>
    <col min="6" max="6" width="9.7109375" style="61" customWidth="1"/>
    <col min="7" max="7" width="13.7109375" style="144" customWidth="1"/>
    <col min="8" max="8" width="9.7109375" style="145" customWidth="1"/>
    <col min="9" max="18" width="9.140625" style="33" customWidth="1"/>
    <col min="19" max="16384" width="2.42578125" style="33"/>
  </cols>
  <sheetData>
    <row r="1" spans="1:8" s="73" customFormat="1" ht="38.25" x14ac:dyDescent="0.2">
      <c r="B1" s="74"/>
      <c r="C1" s="75"/>
      <c r="D1" s="76" t="s">
        <v>109</v>
      </c>
      <c r="E1" s="77" t="s">
        <v>237</v>
      </c>
      <c r="F1" s="78"/>
      <c r="G1" s="79"/>
    </row>
    <row r="2" spans="1:8" s="73" customFormat="1" x14ac:dyDescent="0.2">
      <c r="B2" s="74"/>
      <c r="C2" s="75"/>
      <c r="D2" s="76" t="s">
        <v>110</v>
      </c>
      <c r="E2" s="77" t="s">
        <v>111</v>
      </c>
      <c r="F2" s="78" t="s">
        <v>112</v>
      </c>
      <c r="G2" s="80"/>
    </row>
    <row r="3" spans="1:8" s="73" customFormat="1" x14ac:dyDescent="0.2">
      <c r="B3" s="74"/>
      <c r="C3" s="75"/>
      <c r="D3" s="76" t="s">
        <v>113</v>
      </c>
      <c r="E3" s="81" t="s">
        <v>114</v>
      </c>
      <c r="F3" s="78" t="s">
        <v>115</v>
      </c>
      <c r="G3" s="82" t="s">
        <v>116</v>
      </c>
    </row>
    <row r="4" spans="1:8" ht="14.1" customHeight="1" x14ac:dyDescent="0.2">
      <c r="C4" s="83"/>
      <c r="D4" s="84"/>
      <c r="E4" s="85"/>
      <c r="F4" s="85"/>
      <c r="G4" s="86"/>
      <c r="H4" s="87"/>
    </row>
    <row r="5" spans="1:8" s="95" customFormat="1" ht="15" x14ac:dyDescent="0.25">
      <c r="A5" s="88"/>
      <c r="B5" s="89"/>
      <c r="C5" s="90"/>
      <c r="D5" s="91"/>
      <c r="E5" s="92"/>
      <c r="F5" s="93"/>
      <c r="G5" s="93"/>
      <c r="H5" s="94"/>
    </row>
    <row r="6" spans="1:8" s="102" customFormat="1" ht="15.95" customHeight="1" x14ac:dyDescent="0.25">
      <c r="A6" s="96"/>
      <c r="B6" s="96"/>
      <c r="C6" s="97"/>
      <c r="D6" s="98" t="s">
        <v>117</v>
      </c>
      <c r="E6" s="99"/>
      <c r="F6" s="100"/>
      <c r="G6" s="99"/>
      <c r="H6" s="101"/>
    </row>
    <row r="7" spans="1:8" s="108" customFormat="1" ht="15.95" customHeight="1" x14ac:dyDescent="0.25">
      <c r="A7" s="103"/>
      <c r="B7" s="103"/>
      <c r="C7" s="104"/>
      <c r="D7" s="105" t="s">
        <v>118</v>
      </c>
      <c r="E7" s="106"/>
      <c r="F7" s="107"/>
      <c r="G7" s="106"/>
      <c r="H7" s="101"/>
    </row>
    <row r="8" spans="1:8" s="108" customFormat="1" ht="15.95" customHeight="1" x14ac:dyDescent="0.25">
      <c r="A8" s="103"/>
      <c r="B8" s="103"/>
      <c r="C8" s="109"/>
      <c r="D8" s="110"/>
      <c r="E8" s="111"/>
      <c r="F8" s="112"/>
      <c r="G8" s="111"/>
      <c r="H8" s="101"/>
    </row>
    <row r="9" spans="1:8" s="115" customFormat="1" ht="15.95" customHeight="1" x14ac:dyDescent="0.25">
      <c r="A9" s="103"/>
      <c r="B9" s="103"/>
      <c r="C9" s="113"/>
      <c r="D9" s="114" t="s">
        <v>119</v>
      </c>
      <c r="E9" s="114"/>
      <c r="F9" s="100"/>
      <c r="G9" s="99"/>
      <c r="H9" s="101"/>
    </row>
    <row r="10" spans="1:8" s="115" customFormat="1" ht="15.95" customHeight="1" x14ac:dyDescent="0.25">
      <c r="A10" s="103"/>
      <c r="B10" s="103"/>
      <c r="C10" s="116"/>
      <c r="D10" s="117"/>
      <c r="E10" s="118"/>
      <c r="F10" s="107"/>
      <c r="G10" s="106"/>
      <c r="H10" s="101"/>
    </row>
    <row r="11" spans="1:8" s="115" customFormat="1" ht="15.95" customHeight="1" x14ac:dyDescent="0.25">
      <c r="A11" s="103"/>
      <c r="B11" s="103"/>
      <c r="C11" s="119"/>
      <c r="D11" s="110"/>
      <c r="E11" s="120"/>
      <c r="F11" s="112"/>
      <c r="G11" s="111"/>
      <c r="H11" s="101"/>
    </row>
    <row r="12" spans="1:8" s="122" customFormat="1" ht="15.95" customHeight="1" x14ac:dyDescent="0.25">
      <c r="A12" s="103"/>
      <c r="B12" s="103"/>
      <c r="C12" s="121"/>
      <c r="D12" s="114" t="s">
        <v>120</v>
      </c>
      <c r="E12" s="114"/>
      <c r="F12" s="99"/>
      <c r="G12" s="99"/>
      <c r="H12" s="101"/>
    </row>
    <row r="13" spans="1:8" s="122" customFormat="1" ht="15.95" customHeight="1" x14ac:dyDescent="0.25">
      <c r="A13" s="103"/>
      <c r="B13" s="103"/>
      <c r="C13" s="123"/>
      <c r="D13" s="117"/>
      <c r="E13" s="124"/>
      <c r="F13" s="106"/>
      <c r="G13" s="106"/>
      <c r="H13" s="101"/>
    </row>
    <row r="14" spans="1:8" s="122" customFormat="1" ht="15.95" customHeight="1" x14ac:dyDescent="0.25">
      <c r="A14" s="103"/>
      <c r="B14" s="103"/>
      <c r="C14" s="119"/>
      <c r="D14" s="125"/>
      <c r="E14" s="126"/>
      <c r="F14" s="111"/>
      <c r="G14" s="111"/>
      <c r="H14" s="101"/>
    </row>
    <row r="15" spans="1:8" s="122" customFormat="1" ht="15.95" customHeight="1" x14ac:dyDescent="0.25">
      <c r="A15" s="103"/>
      <c r="B15" s="103"/>
      <c r="C15" s="127"/>
      <c r="D15" s="114" t="s">
        <v>121</v>
      </c>
      <c r="E15" s="114"/>
      <c r="F15" s="99"/>
      <c r="G15" s="99"/>
      <c r="H15" s="101"/>
    </row>
    <row r="16" spans="1:8" s="122" customFormat="1" ht="15.95" customHeight="1" x14ac:dyDescent="0.25">
      <c r="A16" s="103"/>
      <c r="B16" s="103"/>
      <c r="C16" s="123"/>
      <c r="D16" s="117"/>
      <c r="E16" s="124"/>
      <c r="F16" s="106"/>
      <c r="G16" s="106"/>
      <c r="H16" s="101"/>
    </row>
    <row r="17" spans="1:8" s="122" customFormat="1" ht="15.95" customHeight="1" x14ac:dyDescent="0.25">
      <c r="A17" s="103"/>
      <c r="B17" s="103"/>
      <c r="C17" s="119"/>
      <c r="D17" s="128"/>
      <c r="E17" s="129"/>
      <c r="F17" s="101"/>
      <c r="G17" s="101"/>
      <c r="H17" s="101"/>
    </row>
    <row r="18" spans="1:8" s="122" customFormat="1" ht="15.95" customHeight="1" x14ac:dyDescent="0.25">
      <c r="A18" s="103"/>
      <c r="B18" s="103"/>
      <c r="C18" s="119"/>
      <c r="D18" s="128"/>
      <c r="E18" s="129"/>
      <c r="F18" s="101"/>
      <c r="G18" s="101"/>
      <c r="H18" s="101"/>
    </row>
    <row r="19" spans="1:8" s="122" customFormat="1" ht="15.95" customHeight="1" x14ac:dyDescent="0.25">
      <c r="A19" s="103"/>
      <c r="B19" s="103"/>
      <c r="C19" s="127"/>
      <c r="D19" s="114" t="s">
        <v>122</v>
      </c>
      <c r="E19" s="114"/>
      <c r="F19" s="99"/>
      <c r="G19" s="99"/>
      <c r="H19" s="101"/>
    </row>
    <row r="20" spans="1:8" s="122" customFormat="1" ht="15.95" customHeight="1" x14ac:dyDescent="0.25">
      <c r="A20" s="103"/>
      <c r="B20" s="103"/>
      <c r="C20" s="123"/>
      <c r="D20" s="117"/>
      <c r="E20" s="124"/>
      <c r="F20" s="106"/>
      <c r="G20" s="106"/>
      <c r="H20" s="101"/>
    </row>
    <row r="21" spans="1:8" s="135" customFormat="1" x14ac:dyDescent="0.2">
      <c r="A21" s="1"/>
      <c r="B21" s="1"/>
      <c r="C21" s="130"/>
      <c r="D21" s="131"/>
      <c r="E21" s="132"/>
      <c r="F21" s="133"/>
      <c r="G21" s="133"/>
      <c r="H21" s="134"/>
    </row>
    <row r="22" spans="1:8" s="135" customFormat="1" x14ac:dyDescent="0.2">
      <c r="A22" s="1"/>
      <c r="B22" s="1"/>
      <c r="C22" s="130"/>
      <c r="D22" s="131"/>
      <c r="E22" s="132"/>
      <c r="F22" s="133"/>
      <c r="G22" s="133"/>
      <c r="H22" s="134"/>
    </row>
    <row r="23" spans="1:8" s="135" customFormat="1" x14ac:dyDescent="0.2">
      <c r="A23" s="1"/>
      <c r="B23" s="1"/>
      <c r="C23" s="130"/>
      <c r="D23" s="136" t="s">
        <v>123</v>
      </c>
      <c r="E23" s="132"/>
      <c r="F23" s="133"/>
      <c r="G23" s="133"/>
      <c r="H23" s="134"/>
    </row>
    <row r="24" spans="1:8" s="135" customFormat="1" ht="15" customHeight="1" x14ac:dyDescent="0.2">
      <c r="A24" s="1"/>
      <c r="B24" s="1"/>
      <c r="C24" s="130"/>
      <c r="D24" s="259" t="s">
        <v>124</v>
      </c>
      <c r="E24" s="259"/>
      <c r="F24" s="259"/>
      <c r="G24" s="259"/>
      <c r="H24" s="134"/>
    </row>
    <row r="25" spans="1:8" s="135" customFormat="1" ht="70.150000000000006" customHeight="1" x14ac:dyDescent="0.2">
      <c r="A25" s="1"/>
      <c r="B25" s="1"/>
      <c r="C25" s="130"/>
      <c r="D25" s="256" t="s">
        <v>125</v>
      </c>
      <c r="E25" s="256"/>
      <c r="F25" s="256"/>
      <c r="G25" s="256"/>
      <c r="H25" s="134"/>
    </row>
    <row r="26" spans="1:8" s="135" customFormat="1" x14ac:dyDescent="0.2">
      <c r="A26" s="1"/>
      <c r="B26" s="1"/>
      <c r="C26" s="130"/>
      <c r="D26" s="131"/>
      <c r="E26" s="132"/>
      <c r="F26" s="133"/>
      <c r="G26" s="133"/>
      <c r="H26" s="134"/>
    </row>
    <row r="27" spans="1:8" s="135" customFormat="1" x14ac:dyDescent="0.2">
      <c r="A27" s="1"/>
      <c r="B27" s="1"/>
      <c r="C27" s="130"/>
      <c r="D27" s="131"/>
      <c r="E27" s="132"/>
      <c r="F27" s="133"/>
      <c r="G27" s="133"/>
      <c r="H27" s="134"/>
    </row>
    <row r="28" spans="1:8" s="135" customFormat="1" x14ac:dyDescent="0.2">
      <c r="A28" s="1"/>
      <c r="B28" s="1"/>
      <c r="C28" s="130"/>
      <c r="D28" s="136" t="s">
        <v>126</v>
      </c>
      <c r="E28" s="137"/>
      <c r="F28" s="138"/>
      <c r="G28" s="138"/>
      <c r="H28" s="134"/>
    </row>
    <row r="29" spans="1:8" s="135" customFormat="1" ht="41.25" customHeight="1" x14ac:dyDescent="0.2">
      <c r="A29" s="1"/>
      <c r="B29" s="1"/>
      <c r="C29" s="130"/>
      <c r="D29" s="256" t="s">
        <v>127</v>
      </c>
      <c r="E29" s="256"/>
      <c r="F29" s="256"/>
      <c r="G29" s="256"/>
      <c r="H29" s="134"/>
    </row>
    <row r="30" spans="1:8" s="135" customFormat="1" ht="27" customHeight="1" x14ac:dyDescent="0.2">
      <c r="A30" s="1"/>
      <c r="B30" s="1"/>
      <c r="C30" s="130"/>
      <c r="D30" s="256" t="s">
        <v>128</v>
      </c>
      <c r="E30" s="256"/>
      <c r="F30" s="256"/>
      <c r="G30" s="256"/>
      <c r="H30" s="134"/>
    </row>
    <row r="31" spans="1:8" s="135" customFormat="1" ht="39" customHeight="1" x14ac:dyDescent="0.2">
      <c r="A31" s="1"/>
      <c r="B31" s="1"/>
      <c r="C31" s="130"/>
      <c r="D31" s="256" t="s">
        <v>129</v>
      </c>
      <c r="E31" s="256"/>
      <c r="F31" s="256"/>
      <c r="G31" s="256"/>
      <c r="H31" s="134"/>
    </row>
    <row r="32" spans="1:8" s="135" customFormat="1" ht="39.75" customHeight="1" x14ac:dyDescent="0.2">
      <c r="A32" s="1"/>
      <c r="B32" s="1"/>
      <c r="C32" s="130"/>
      <c r="D32" s="256" t="s">
        <v>130</v>
      </c>
      <c r="E32" s="256"/>
      <c r="F32" s="256"/>
      <c r="G32" s="256"/>
      <c r="H32" s="134"/>
    </row>
    <row r="33" spans="1:8" s="135" customFormat="1" ht="44.25" customHeight="1" x14ac:dyDescent="0.2">
      <c r="A33" s="1"/>
      <c r="B33" s="1"/>
      <c r="C33" s="130"/>
      <c r="D33" s="256" t="s">
        <v>131</v>
      </c>
      <c r="E33" s="256"/>
      <c r="F33" s="256"/>
      <c r="G33" s="256"/>
      <c r="H33" s="134"/>
    </row>
    <row r="34" spans="1:8" s="135" customFormat="1" ht="41.25" customHeight="1" x14ac:dyDescent="0.2">
      <c r="A34" s="1"/>
      <c r="B34" s="1"/>
      <c r="C34" s="130"/>
      <c r="D34" s="256" t="s">
        <v>132</v>
      </c>
      <c r="E34" s="256"/>
      <c r="F34" s="256"/>
      <c r="G34" s="256"/>
      <c r="H34" s="134"/>
    </row>
    <row r="35" spans="1:8" s="135" customFormat="1" ht="27.75" customHeight="1" x14ac:dyDescent="0.2">
      <c r="A35" s="1"/>
      <c r="B35" s="1"/>
      <c r="C35" s="130"/>
      <c r="D35" s="256" t="s">
        <v>133</v>
      </c>
      <c r="E35" s="256"/>
      <c r="F35" s="256"/>
      <c r="G35" s="256"/>
      <c r="H35" s="134"/>
    </row>
    <row r="36" spans="1:8" s="135" customFormat="1" ht="27.75" customHeight="1" x14ac:dyDescent="0.2">
      <c r="A36" s="1"/>
      <c r="B36" s="1"/>
      <c r="C36" s="130"/>
      <c r="D36" s="256" t="s">
        <v>134</v>
      </c>
      <c r="E36" s="256"/>
      <c r="F36" s="256"/>
      <c r="G36" s="256"/>
      <c r="H36" s="134"/>
    </row>
    <row r="37" spans="1:8" s="135" customFormat="1" ht="41.25" customHeight="1" x14ac:dyDescent="0.2">
      <c r="A37" s="1"/>
      <c r="B37" s="1"/>
      <c r="C37" s="130"/>
      <c r="D37" s="256" t="s">
        <v>135</v>
      </c>
      <c r="E37" s="256"/>
      <c r="F37" s="256"/>
      <c r="G37" s="256"/>
      <c r="H37" s="134"/>
    </row>
    <row r="38" spans="1:8" s="135" customFormat="1" ht="41.25" customHeight="1" x14ac:dyDescent="0.2">
      <c r="A38" s="1"/>
      <c r="B38" s="1"/>
      <c r="C38" s="130"/>
      <c r="D38" s="256" t="s">
        <v>136</v>
      </c>
      <c r="E38" s="256"/>
      <c r="F38" s="256"/>
      <c r="G38" s="256"/>
      <c r="H38" s="134"/>
    </row>
    <row r="39" spans="1:8" s="135" customFormat="1" ht="15.75" customHeight="1" x14ac:dyDescent="0.2">
      <c r="A39" s="1"/>
      <c r="B39" s="1"/>
      <c r="C39" s="130"/>
      <c r="D39" s="256" t="s">
        <v>137</v>
      </c>
      <c r="E39" s="256"/>
      <c r="F39" s="256"/>
      <c r="G39" s="256"/>
      <c r="H39" s="134"/>
    </row>
    <row r="40" spans="1:8" s="135" customFormat="1" ht="27.75" customHeight="1" x14ac:dyDescent="0.2">
      <c r="A40" s="1"/>
      <c r="B40" s="1"/>
      <c r="C40" s="130"/>
      <c r="D40" s="256" t="s">
        <v>138</v>
      </c>
      <c r="E40" s="256"/>
      <c r="F40" s="256"/>
      <c r="G40" s="256"/>
      <c r="H40" s="134"/>
    </row>
    <row r="41" spans="1:8" s="135" customFormat="1" ht="41.25" customHeight="1" x14ac:dyDescent="0.2">
      <c r="A41" s="1"/>
      <c r="B41" s="1"/>
      <c r="C41" s="130"/>
      <c r="D41" s="256" t="s">
        <v>139</v>
      </c>
      <c r="E41" s="256"/>
      <c r="F41" s="256"/>
      <c r="G41" s="256"/>
      <c r="H41" s="134"/>
    </row>
    <row r="42" spans="1:8" s="135" customFormat="1" ht="14.25" customHeight="1" x14ac:dyDescent="0.2">
      <c r="A42" s="1"/>
      <c r="B42" s="1"/>
      <c r="C42" s="130"/>
      <c r="D42" s="256" t="s">
        <v>140</v>
      </c>
      <c r="E42" s="256"/>
      <c r="F42" s="256"/>
      <c r="G42" s="256"/>
      <c r="H42" s="134"/>
    </row>
    <row r="43" spans="1:8" s="135" customFormat="1" ht="28.5" customHeight="1" x14ac:dyDescent="0.2">
      <c r="A43" s="1"/>
      <c r="B43" s="1"/>
      <c r="C43" s="130"/>
      <c r="D43" s="256" t="s">
        <v>141</v>
      </c>
      <c r="E43" s="256"/>
      <c r="F43" s="256"/>
      <c r="G43" s="256"/>
      <c r="H43" s="134"/>
    </row>
    <row r="44" spans="1:8" s="135" customFormat="1" ht="28.5" customHeight="1" x14ac:dyDescent="0.2">
      <c r="A44" s="1"/>
      <c r="B44" s="1"/>
      <c r="C44" s="130"/>
      <c r="D44" s="256" t="s">
        <v>142</v>
      </c>
      <c r="E44" s="256"/>
      <c r="F44" s="256"/>
      <c r="G44" s="256"/>
      <c r="H44" s="134"/>
    </row>
    <row r="45" spans="1:8" s="135" customFormat="1" x14ac:dyDescent="0.2">
      <c r="A45" s="1"/>
      <c r="B45" s="1"/>
      <c r="C45" s="130"/>
      <c r="D45" s="136"/>
      <c r="E45" s="137"/>
      <c r="F45" s="138"/>
      <c r="G45" s="138"/>
      <c r="H45" s="134"/>
    </row>
    <row r="46" spans="1:8" s="135" customFormat="1" x14ac:dyDescent="0.2">
      <c r="A46" s="1"/>
      <c r="B46" s="1"/>
      <c r="C46" s="130"/>
      <c r="D46" s="136" t="s">
        <v>143</v>
      </c>
      <c r="E46" s="137"/>
      <c r="F46" s="138"/>
      <c r="G46" s="138"/>
      <c r="H46" s="134"/>
    </row>
    <row r="47" spans="1:8" s="135" customFormat="1" ht="27.75" customHeight="1" x14ac:dyDescent="0.2">
      <c r="A47" s="1"/>
      <c r="B47" s="1"/>
      <c r="C47" s="130"/>
      <c r="D47" s="256" t="s">
        <v>144</v>
      </c>
      <c r="E47" s="256"/>
      <c r="F47" s="256"/>
      <c r="G47" s="256"/>
      <c r="H47" s="134"/>
    </row>
    <row r="48" spans="1:8" s="135" customFormat="1" ht="39.75" customHeight="1" x14ac:dyDescent="0.2">
      <c r="A48" s="1"/>
      <c r="B48" s="1"/>
      <c r="C48" s="130"/>
      <c r="D48" s="256" t="s">
        <v>145</v>
      </c>
      <c r="E48" s="256"/>
      <c r="F48" s="256"/>
      <c r="G48" s="256"/>
      <c r="H48" s="134"/>
    </row>
    <row r="49" spans="1:8" s="135" customFormat="1" x14ac:dyDescent="0.2">
      <c r="A49" s="1"/>
      <c r="B49" s="1"/>
      <c r="C49" s="130"/>
      <c r="D49" s="136"/>
      <c r="E49" s="137"/>
      <c r="F49" s="138"/>
      <c r="G49" s="138"/>
      <c r="H49" s="134"/>
    </row>
    <row r="50" spans="1:8" s="135" customFormat="1" x14ac:dyDescent="0.2">
      <c r="A50" s="1"/>
      <c r="B50" s="1"/>
      <c r="C50" s="130"/>
      <c r="D50" s="136" t="s">
        <v>146</v>
      </c>
      <c r="E50" s="137"/>
      <c r="F50" s="138"/>
      <c r="G50" s="138"/>
      <c r="H50" s="134"/>
    </row>
    <row r="51" spans="1:8" s="135" customFormat="1" x14ac:dyDescent="0.2">
      <c r="A51" s="1"/>
      <c r="B51" s="1"/>
      <c r="C51" s="130"/>
      <c r="D51" s="136"/>
      <c r="E51" s="137"/>
      <c r="F51" s="138"/>
      <c r="G51" s="138"/>
      <c r="H51" s="134"/>
    </row>
    <row r="52" spans="1:8" s="135" customFormat="1" ht="48.75" customHeight="1" x14ac:dyDescent="0.2">
      <c r="A52" s="1"/>
      <c r="B52" s="1"/>
      <c r="C52" s="130"/>
      <c r="D52" s="256" t="s">
        <v>147</v>
      </c>
      <c r="E52" s="256"/>
      <c r="F52" s="256"/>
      <c r="G52" s="256"/>
      <c r="H52" s="134"/>
    </row>
    <row r="53" spans="1:8" s="135" customFormat="1" ht="46.15" customHeight="1" x14ac:dyDescent="0.2">
      <c r="A53" s="1"/>
      <c r="B53" s="1"/>
      <c r="C53" s="130"/>
      <c r="D53" s="256" t="s">
        <v>148</v>
      </c>
      <c r="E53" s="256"/>
      <c r="F53" s="256"/>
      <c r="G53" s="256"/>
      <c r="H53" s="134"/>
    </row>
    <row r="54" spans="1:8" s="135" customFormat="1" ht="57.75" customHeight="1" x14ac:dyDescent="0.2">
      <c r="A54" s="1"/>
      <c r="B54" s="1"/>
      <c r="C54" s="130"/>
      <c r="D54" s="256" t="s">
        <v>149</v>
      </c>
      <c r="E54" s="256"/>
      <c r="F54" s="256"/>
      <c r="G54" s="256"/>
      <c r="H54" s="134"/>
    </row>
    <row r="55" spans="1:8" s="135" customFormat="1" ht="63.75" customHeight="1" x14ac:dyDescent="0.2">
      <c r="A55" s="1"/>
      <c r="B55" s="1"/>
      <c r="C55" s="130"/>
      <c r="D55" s="256" t="s">
        <v>150</v>
      </c>
      <c r="E55" s="256"/>
      <c r="F55" s="256"/>
      <c r="G55" s="256"/>
      <c r="H55" s="134"/>
    </row>
    <row r="56" spans="1:8" s="135" customFormat="1" ht="32.25" customHeight="1" x14ac:dyDescent="0.2">
      <c r="A56" s="1"/>
      <c r="B56" s="1"/>
      <c r="C56" s="130"/>
      <c r="D56" s="256" t="s">
        <v>151</v>
      </c>
      <c r="E56" s="256"/>
      <c r="F56" s="256"/>
      <c r="G56" s="256"/>
      <c r="H56" s="134"/>
    </row>
    <row r="57" spans="1:8" s="135" customFormat="1" ht="63.75" customHeight="1" x14ac:dyDescent="0.2">
      <c r="A57" s="1"/>
      <c r="B57" s="1"/>
      <c r="C57" s="130"/>
      <c r="D57" s="256" t="s">
        <v>152</v>
      </c>
      <c r="E57" s="256"/>
      <c r="F57" s="256"/>
      <c r="G57" s="256"/>
      <c r="H57" s="134"/>
    </row>
    <row r="58" spans="1:8" s="135" customFormat="1" ht="29.25" customHeight="1" x14ac:dyDescent="0.2">
      <c r="A58" s="1"/>
      <c r="B58" s="1"/>
      <c r="C58" s="130"/>
      <c r="D58" s="256" t="s">
        <v>153</v>
      </c>
      <c r="E58" s="256"/>
      <c r="F58" s="256"/>
      <c r="G58" s="256"/>
      <c r="H58" s="134"/>
    </row>
    <row r="59" spans="1:8" s="135" customFormat="1" ht="34.5" customHeight="1" x14ac:dyDescent="0.2">
      <c r="A59" s="1"/>
      <c r="B59" s="1"/>
      <c r="C59" s="130"/>
      <c r="D59" s="256" t="s">
        <v>154</v>
      </c>
      <c r="E59" s="256"/>
      <c r="F59" s="256"/>
      <c r="G59" s="256"/>
      <c r="H59" s="134"/>
    </row>
    <row r="60" spans="1:8" s="135" customFormat="1" x14ac:dyDescent="0.2">
      <c r="A60" s="1"/>
      <c r="B60" s="1"/>
      <c r="C60" s="130"/>
      <c r="D60" s="256" t="s">
        <v>155</v>
      </c>
      <c r="E60" s="256"/>
      <c r="F60" s="256"/>
      <c r="G60" s="256"/>
      <c r="H60" s="134"/>
    </row>
    <row r="61" spans="1:8" s="135" customFormat="1" ht="49.5" customHeight="1" x14ac:dyDescent="0.2">
      <c r="A61" s="1"/>
      <c r="B61" s="1"/>
      <c r="C61" s="130"/>
      <c r="D61" s="256" t="s">
        <v>156</v>
      </c>
      <c r="E61" s="256"/>
      <c r="F61" s="256"/>
      <c r="G61" s="256"/>
      <c r="H61" s="134"/>
    </row>
    <row r="62" spans="1:8" s="135" customFormat="1" ht="32.25" customHeight="1" x14ac:dyDescent="0.2">
      <c r="A62" s="1"/>
      <c r="B62" s="1"/>
      <c r="C62" s="130"/>
      <c r="D62" s="256" t="s">
        <v>157</v>
      </c>
      <c r="E62" s="256"/>
      <c r="F62" s="256"/>
      <c r="G62" s="256"/>
      <c r="H62" s="134"/>
    </row>
    <row r="63" spans="1:8" s="135" customFormat="1" ht="54" customHeight="1" x14ac:dyDescent="0.2">
      <c r="A63" s="1"/>
      <c r="B63" s="1"/>
      <c r="C63" s="130"/>
      <c r="D63" s="258" t="s">
        <v>158</v>
      </c>
      <c r="E63" s="258"/>
      <c r="F63" s="258"/>
      <c r="G63" s="258"/>
      <c r="H63" s="134"/>
    </row>
    <row r="64" spans="1:8" s="135" customFormat="1" ht="75" customHeight="1" x14ac:dyDescent="0.2">
      <c r="A64" s="1"/>
      <c r="B64" s="1"/>
      <c r="C64" s="130"/>
      <c r="D64" s="258" t="s">
        <v>159</v>
      </c>
      <c r="E64" s="258"/>
      <c r="F64" s="258"/>
      <c r="G64" s="258"/>
      <c r="H64" s="134"/>
    </row>
    <row r="65" spans="1:8" s="135" customFormat="1" ht="46.9" customHeight="1" x14ac:dyDescent="0.2">
      <c r="A65" s="1"/>
      <c r="B65" s="1"/>
      <c r="C65" s="130"/>
      <c r="D65" s="258" t="s">
        <v>160</v>
      </c>
      <c r="E65" s="258"/>
      <c r="F65" s="258"/>
      <c r="G65" s="258"/>
      <c r="H65" s="134"/>
    </row>
    <row r="66" spans="1:8" s="135" customFormat="1" ht="67.5" customHeight="1" x14ac:dyDescent="0.2">
      <c r="A66" s="1"/>
      <c r="B66" s="1"/>
      <c r="C66" s="130"/>
      <c r="D66" s="258" t="s">
        <v>161</v>
      </c>
      <c r="E66" s="258"/>
      <c r="F66" s="258"/>
      <c r="G66" s="258"/>
      <c r="H66" s="134"/>
    </row>
    <row r="67" spans="1:8" s="135" customFormat="1" ht="73.5" customHeight="1" x14ac:dyDescent="0.2">
      <c r="A67" s="1"/>
      <c r="B67" s="1"/>
      <c r="C67" s="130"/>
      <c r="D67" s="258" t="s">
        <v>162</v>
      </c>
      <c r="E67" s="258"/>
      <c r="F67" s="258"/>
      <c r="G67" s="258"/>
      <c r="H67" s="134"/>
    </row>
    <row r="68" spans="1:8" s="135" customFormat="1" ht="74.25" customHeight="1" x14ac:dyDescent="0.2">
      <c r="A68" s="1"/>
      <c r="B68" s="1"/>
      <c r="C68" s="130"/>
      <c r="D68" s="258" t="s">
        <v>163</v>
      </c>
      <c r="E68" s="258"/>
      <c r="F68" s="258"/>
      <c r="G68" s="258"/>
      <c r="H68" s="134"/>
    </row>
    <row r="69" spans="1:8" s="135" customFormat="1" ht="122.45" customHeight="1" x14ac:dyDescent="0.2">
      <c r="A69" s="1"/>
      <c r="B69" s="1"/>
      <c r="C69" s="130"/>
      <c r="D69" s="258" t="s">
        <v>164</v>
      </c>
      <c r="E69" s="258"/>
      <c r="F69" s="258"/>
      <c r="G69" s="258"/>
      <c r="H69" s="134"/>
    </row>
    <row r="70" spans="1:8" s="135" customFormat="1" x14ac:dyDescent="0.2">
      <c r="A70" s="1"/>
      <c r="B70" s="1"/>
      <c r="C70" s="130"/>
      <c r="D70" s="136"/>
      <c r="E70" s="137"/>
      <c r="F70" s="138"/>
      <c r="G70" s="138"/>
      <c r="H70" s="134"/>
    </row>
    <row r="71" spans="1:8" s="135" customFormat="1" x14ac:dyDescent="0.2">
      <c r="A71" s="1"/>
      <c r="B71" s="1"/>
      <c r="C71" s="130"/>
      <c r="D71" s="253" t="s">
        <v>165</v>
      </c>
      <c r="E71" s="253"/>
      <c r="F71" s="253"/>
      <c r="G71" s="253"/>
      <c r="H71" s="134"/>
    </row>
    <row r="72" spans="1:8" s="135" customFormat="1" x14ac:dyDescent="0.2">
      <c r="A72" s="1"/>
      <c r="B72" s="1"/>
      <c r="C72" s="130"/>
      <c r="D72" s="256" t="s">
        <v>166</v>
      </c>
      <c r="E72" s="256"/>
      <c r="F72" s="256"/>
      <c r="G72" s="256"/>
      <c r="H72" s="134"/>
    </row>
    <row r="73" spans="1:8" s="135" customFormat="1" ht="39.75" customHeight="1" x14ac:dyDescent="0.2">
      <c r="A73" s="1"/>
      <c r="B73" s="1"/>
      <c r="C73" s="130"/>
      <c r="D73" s="256" t="s">
        <v>167</v>
      </c>
      <c r="E73" s="256"/>
      <c r="F73" s="256"/>
      <c r="G73" s="256"/>
      <c r="H73" s="134"/>
    </row>
    <row r="74" spans="1:8" s="135" customFormat="1" ht="26.25" customHeight="1" x14ac:dyDescent="0.2">
      <c r="A74" s="1"/>
      <c r="B74" s="1"/>
      <c r="C74" s="130"/>
      <c r="D74" s="256" t="s">
        <v>168</v>
      </c>
      <c r="E74" s="256"/>
      <c r="F74" s="256"/>
      <c r="G74" s="256"/>
      <c r="H74" s="134"/>
    </row>
    <row r="75" spans="1:8" s="135" customFormat="1" ht="79.5" customHeight="1" x14ac:dyDescent="0.2">
      <c r="A75" s="1"/>
      <c r="B75" s="1"/>
      <c r="C75" s="130"/>
      <c r="D75" s="256" t="s">
        <v>169</v>
      </c>
      <c r="E75" s="256"/>
      <c r="F75" s="256"/>
      <c r="G75" s="256"/>
      <c r="H75" s="134"/>
    </row>
    <row r="76" spans="1:8" s="135" customFormat="1" ht="39.75" customHeight="1" x14ac:dyDescent="0.2">
      <c r="A76" s="1"/>
      <c r="B76" s="1"/>
      <c r="C76" s="130"/>
      <c r="D76" s="256" t="s">
        <v>170</v>
      </c>
      <c r="E76" s="256"/>
      <c r="F76" s="256"/>
      <c r="G76" s="256"/>
      <c r="H76" s="134"/>
    </row>
    <row r="77" spans="1:8" s="135" customFormat="1" ht="26.25" customHeight="1" x14ac:dyDescent="0.2">
      <c r="A77" s="1"/>
      <c r="B77" s="1"/>
      <c r="C77" s="130"/>
      <c r="D77" s="256" t="s">
        <v>171</v>
      </c>
      <c r="E77" s="256"/>
      <c r="F77" s="256"/>
      <c r="G77" s="256"/>
      <c r="H77" s="134"/>
    </row>
    <row r="78" spans="1:8" s="135" customFormat="1" x14ac:dyDescent="0.2">
      <c r="A78" s="1"/>
      <c r="B78" s="1"/>
      <c r="C78" s="130"/>
      <c r="D78" s="256" t="s">
        <v>172</v>
      </c>
      <c r="E78" s="256"/>
      <c r="F78" s="256"/>
      <c r="G78" s="256"/>
      <c r="H78" s="134"/>
    </row>
    <row r="79" spans="1:8" s="135" customFormat="1" ht="40.5" customHeight="1" x14ac:dyDescent="0.2">
      <c r="A79" s="1"/>
      <c r="B79" s="1"/>
      <c r="C79" s="130"/>
      <c r="D79" s="256" t="s">
        <v>173</v>
      </c>
      <c r="E79" s="256"/>
      <c r="F79" s="256"/>
      <c r="G79" s="256"/>
      <c r="H79" s="134"/>
    </row>
    <row r="80" spans="1:8" s="135" customFormat="1" ht="13.5" customHeight="1" x14ac:dyDescent="0.2">
      <c r="A80" s="1"/>
      <c r="B80" s="1"/>
      <c r="C80" s="130"/>
      <c r="D80" s="256" t="s">
        <v>174</v>
      </c>
      <c r="E80" s="256"/>
      <c r="F80" s="256"/>
      <c r="G80" s="256"/>
      <c r="H80" s="134"/>
    </row>
    <row r="81" spans="1:8" s="135" customFormat="1" ht="45" customHeight="1" x14ac:dyDescent="0.2">
      <c r="A81" s="1"/>
      <c r="B81" s="1"/>
      <c r="C81" s="130"/>
      <c r="D81" s="256" t="s">
        <v>175</v>
      </c>
      <c r="E81" s="256"/>
      <c r="F81" s="256"/>
      <c r="G81" s="256"/>
      <c r="H81" s="134"/>
    </row>
    <row r="82" spans="1:8" s="135" customFormat="1" ht="39.75" customHeight="1" x14ac:dyDescent="0.2">
      <c r="A82" s="1"/>
      <c r="B82" s="1"/>
      <c r="C82" s="130"/>
      <c r="D82" s="256" t="s">
        <v>176</v>
      </c>
      <c r="E82" s="256"/>
      <c r="F82" s="256"/>
      <c r="G82" s="256"/>
      <c r="H82" s="134"/>
    </row>
    <row r="83" spans="1:8" s="135" customFormat="1" ht="13.5" customHeight="1" x14ac:dyDescent="0.2">
      <c r="A83" s="1"/>
      <c r="B83" s="1"/>
      <c r="C83" s="130"/>
      <c r="D83" s="256" t="s">
        <v>177</v>
      </c>
      <c r="E83" s="256"/>
      <c r="F83" s="256"/>
      <c r="G83" s="256"/>
      <c r="H83" s="134"/>
    </row>
    <row r="84" spans="1:8" s="135" customFormat="1" x14ac:dyDescent="0.2">
      <c r="A84" s="1"/>
      <c r="B84" s="1"/>
      <c r="C84" s="130"/>
      <c r="D84" s="256" t="s">
        <v>178</v>
      </c>
      <c r="E84" s="256"/>
      <c r="F84" s="256"/>
      <c r="G84" s="256"/>
      <c r="H84" s="134"/>
    </row>
    <row r="85" spans="1:8" s="135" customFormat="1" ht="65.25" customHeight="1" x14ac:dyDescent="0.2">
      <c r="A85" s="1"/>
      <c r="B85" s="1"/>
      <c r="C85" s="130"/>
      <c r="D85" s="256" t="s">
        <v>179</v>
      </c>
      <c r="E85" s="256"/>
      <c r="F85" s="256"/>
      <c r="G85" s="256"/>
      <c r="H85" s="134"/>
    </row>
    <row r="86" spans="1:8" s="135" customFormat="1" ht="26.25" customHeight="1" x14ac:dyDescent="0.2">
      <c r="A86" s="1"/>
      <c r="B86" s="1"/>
      <c r="C86" s="130"/>
      <c r="D86" s="256" t="s">
        <v>180</v>
      </c>
      <c r="E86" s="256"/>
      <c r="F86" s="256"/>
      <c r="G86" s="256"/>
      <c r="H86" s="134"/>
    </row>
    <row r="87" spans="1:8" s="135" customFormat="1" ht="51.75" customHeight="1" x14ac:dyDescent="0.2">
      <c r="A87" s="1"/>
      <c r="B87" s="1"/>
      <c r="C87" s="130"/>
      <c r="D87" s="256" t="s">
        <v>181</v>
      </c>
      <c r="E87" s="256"/>
      <c r="F87" s="256"/>
      <c r="G87" s="256"/>
      <c r="H87" s="134"/>
    </row>
    <row r="88" spans="1:8" s="135" customFormat="1" ht="39.75" customHeight="1" x14ac:dyDescent="0.2">
      <c r="A88" s="1"/>
      <c r="B88" s="1"/>
      <c r="C88" s="130"/>
      <c r="D88" s="256" t="s">
        <v>182</v>
      </c>
      <c r="E88" s="256"/>
      <c r="F88" s="256"/>
      <c r="G88" s="256"/>
      <c r="H88" s="134"/>
    </row>
    <row r="89" spans="1:8" s="135" customFormat="1" x14ac:dyDescent="0.2">
      <c r="A89" s="1"/>
      <c r="B89" s="1"/>
      <c r="C89" s="130"/>
      <c r="D89" s="139" t="s">
        <v>183</v>
      </c>
      <c r="E89" s="139"/>
      <c r="F89" s="139"/>
      <c r="G89" s="139"/>
      <c r="H89" s="134"/>
    </row>
    <row r="90" spans="1:8" s="135" customFormat="1" ht="12.75" customHeight="1" x14ac:dyDescent="0.2">
      <c r="A90" s="1"/>
      <c r="B90" s="1"/>
      <c r="C90" s="130"/>
      <c r="D90" s="256" t="s">
        <v>184</v>
      </c>
      <c r="E90" s="256"/>
      <c r="F90" s="256"/>
      <c r="G90" s="256"/>
      <c r="H90" s="134"/>
    </row>
    <row r="91" spans="1:8" s="135" customFormat="1" x14ac:dyDescent="0.2">
      <c r="A91" s="1"/>
      <c r="B91" s="1"/>
      <c r="C91" s="130"/>
      <c r="D91" s="139" t="s">
        <v>185</v>
      </c>
      <c r="E91" s="139"/>
      <c r="F91" s="139"/>
      <c r="G91" s="139"/>
      <c r="H91" s="134"/>
    </row>
    <row r="92" spans="1:8" s="135" customFormat="1" ht="13.5" customHeight="1" x14ac:dyDescent="0.2">
      <c r="A92" s="1"/>
      <c r="B92" s="1"/>
      <c r="C92" s="130"/>
      <c r="D92" s="256" t="s">
        <v>186</v>
      </c>
      <c r="E92" s="256"/>
      <c r="F92" s="256"/>
      <c r="G92" s="256"/>
      <c r="H92" s="134"/>
    </row>
    <row r="93" spans="1:8" s="135" customFormat="1" ht="87" customHeight="1" x14ac:dyDescent="0.2">
      <c r="A93" s="1"/>
      <c r="B93" s="1"/>
      <c r="C93" s="130"/>
      <c r="D93" s="256" t="s">
        <v>187</v>
      </c>
      <c r="E93" s="256"/>
      <c r="F93" s="256"/>
      <c r="G93" s="256"/>
      <c r="H93" s="134"/>
    </row>
    <row r="94" spans="1:8" s="135" customFormat="1" x14ac:dyDescent="0.2">
      <c r="A94" s="1"/>
      <c r="B94" s="1"/>
      <c r="C94" s="130"/>
      <c r="D94" s="256" t="s">
        <v>188</v>
      </c>
      <c r="E94" s="256"/>
      <c r="F94" s="256"/>
      <c r="G94" s="256"/>
      <c r="H94" s="134"/>
    </row>
    <row r="95" spans="1:8" s="135" customFormat="1" ht="39.75" customHeight="1" x14ac:dyDescent="0.2">
      <c r="A95" s="1"/>
      <c r="B95" s="1"/>
      <c r="C95" s="130"/>
      <c r="D95" s="256" t="s">
        <v>189</v>
      </c>
      <c r="E95" s="256"/>
      <c r="F95" s="256"/>
      <c r="G95" s="256"/>
      <c r="H95" s="134"/>
    </row>
    <row r="96" spans="1:8" s="135" customFormat="1" ht="27" customHeight="1" x14ac:dyDescent="0.2">
      <c r="A96" s="1"/>
      <c r="B96" s="1"/>
      <c r="C96" s="130"/>
      <c r="D96" s="256" t="s">
        <v>190</v>
      </c>
      <c r="E96" s="256"/>
      <c r="F96" s="256"/>
      <c r="G96" s="256"/>
      <c r="H96" s="134"/>
    </row>
    <row r="97" spans="1:8" s="135" customFormat="1" ht="39.75" customHeight="1" x14ac:dyDescent="0.2">
      <c r="A97" s="1"/>
      <c r="B97" s="1"/>
      <c r="C97" s="130"/>
      <c r="D97" s="256" t="s">
        <v>191</v>
      </c>
      <c r="E97" s="256"/>
      <c r="F97" s="256"/>
      <c r="G97" s="256"/>
      <c r="H97" s="134"/>
    </row>
    <row r="98" spans="1:8" s="135" customFormat="1" x14ac:dyDescent="0.2">
      <c r="A98" s="1"/>
      <c r="B98" s="1"/>
      <c r="C98" s="130"/>
      <c r="D98" s="256" t="s">
        <v>192</v>
      </c>
      <c r="E98" s="256"/>
      <c r="F98" s="256"/>
      <c r="G98" s="256"/>
      <c r="H98" s="134"/>
    </row>
    <row r="99" spans="1:8" s="135" customFormat="1" ht="27.75" customHeight="1" x14ac:dyDescent="0.2">
      <c r="A99" s="1"/>
      <c r="B99" s="1"/>
      <c r="C99" s="130"/>
      <c r="D99" s="255" t="s">
        <v>193</v>
      </c>
      <c r="E99" s="255"/>
      <c r="F99" s="255"/>
      <c r="G99" s="255"/>
      <c r="H99" s="134"/>
    </row>
    <row r="100" spans="1:8" s="135" customFormat="1" ht="39.75" customHeight="1" x14ac:dyDescent="0.2">
      <c r="A100" s="1"/>
      <c r="B100" s="1"/>
      <c r="C100" s="130"/>
      <c r="D100" s="255" t="s">
        <v>194</v>
      </c>
      <c r="E100" s="255"/>
      <c r="F100" s="255"/>
      <c r="G100" s="255"/>
      <c r="H100" s="134"/>
    </row>
    <row r="101" spans="1:8" s="135" customFormat="1" ht="39.75" customHeight="1" x14ac:dyDescent="0.2">
      <c r="A101" s="1"/>
      <c r="B101" s="1"/>
      <c r="C101" s="130"/>
      <c r="D101" s="255" t="s">
        <v>195</v>
      </c>
      <c r="E101" s="255"/>
      <c r="F101" s="255"/>
      <c r="G101" s="255"/>
      <c r="H101" s="134"/>
    </row>
    <row r="102" spans="1:8" s="135" customFormat="1" ht="39.75" customHeight="1" x14ac:dyDescent="0.2">
      <c r="A102" s="1"/>
      <c r="B102" s="1"/>
      <c r="C102" s="130"/>
      <c r="D102" s="255" t="s">
        <v>196</v>
      </c>
      <c r="E102" s="255"/>
      <c r="F102" s="255"/>
      <c r="G102" s="255"/>
      <c r="H102" s="134"/>
    </row>
    <row r="103" spans="1:8" s="135" customFormat="1" ht="26.25" customHeight="1" x14ac:dyDescent="0.2">
      <c r="A103" s="1"/>
      <c r="B103" s="1"/>
      <c r="C103" s="130"/>
      <c r="D103" s="255" t="s">
        <v>197</v>
      </c>
      <c r="E103" s="255"/>
      <c r="F103" s="255"/>
      <c r="G103" s="255"/>
      <c r="H103" s="134"/>
    </row>
    <row r="104" spans="1:8" s="135" customFormat="1" ht="29.45" customHeight="1" x14ac:dyDescent="0.2">
      <c r="A104" s="1"/>
      <c r="B104" s="1"/>
      <c r="C104" s="130"/>
      <c r="D104" s="257" t="s">
        <v>198</v>
      </c>
      <c r="E104" s="257"/>
      <c r="F104" s="257"/>
      <c r="G104" s="257"/>
      <c r="H104" s="134"/>
    </row>
    <row r="105" spans="1:8" s="135" customFormat="1" ht="71.45" customHeight="1" x14ac:dyDescent="0.2">
      <c r="A105" s="1"/>
      <c r="B105" s="1"/>
      <c r="C105" s="130"/>
      <c r="D105" s="257" t="s">
        <v>199</v>
      </c>
      <c r="E105" s="257"/>
      <c r="F105" s="257"/>
      <c r="G105" s="257"/>
      <c r="H105" s="134"/>
    </row>
    <row r="106" spans="1:8" s="135" customFormat="1" ht="32.25" customHeight="1" x14ac:dyDescent="0.2">
      <c r="A106" s="1"/>
      <c r="B106" s="1"/>
      <c r="C106" s="130"/>
      <c r="D106" s="255" t="s">
        <v>200</v>
      </c>
      <c r="E106" s="255"/>
      <c r="F106" s="255"/>
      <c r="G106" s="255"/>
      <c r="H106" s="134"/>
    </row>
    <row r="107" spans="1:8" s="135" customFormat="1" ht="63.75" customHeight="1" x14ac:dyDescent="0.2">
      <c r="A107" s="1"/>
      <c r="B107" s="1"/>
      <c r="C107" s="130"/>
      <c r="D107" s="255" t="s">
        <v>201</v>
      </c>
      <c r="E107" s="255"/>
      <c r="F107" s="255"/>
      <c r="G107" s="255"/>
      <c r="H107" s="134"/>
    </row>
    <row r="108" spans="1:8" s="135" customFormat="1" ht="52.15" customHeight="1" x14ac:dyDescent="0.2">
      <c r="A108" s="1"/>
      <c r="B108" s="1"/>
      <c r="C108" s="130"/>
      <c r="D108" s="255" t="s">
        <v>202</v>
      </c>
      <c r="E108" s="255"/>
      <c r="F108" s="255"/>
      <c r="G108" s="255"/>
      <c r="H108" s="134"/>
    </row>
    <row r="109" spans="1:8" s="135" customFormat="1" ht="54.6" customHeight="1" x14ac:dyDescent="0.2">
      <c r="A109" s="1"/>
      <c r="B109" s="1"/>
      <c r="C109" s="130"/>
      <c r="D109" s="255" t="s">
        <v>203</v>
      </c>
      <c r="E109" s="255"/>
      <c r="F109" s="255"/>
      <c r="G109" s="255"/>
      <c r="H109" s="134"/>
    </row>
    <row r="110" spans="1:8" s="135" customFormat="1" ht="79.5" customHeight="1" x14ac:dyDescent="0.2">
      <c r="A110" s="1"/>
      <c r="B110" s="1"/>
      <c r="C110" s="130"/>
      <c r="D110" s="255" t="s">
        <v>204</v>
      </c>
      <c r="E110" s="255"/>
      <c r="F110" s="255"/>
      <c r="G110" s="255"/>
      <c r="H110" s="134"/>
    </row>
    <row r="111" spans="1:8" s="135" customFormat="1" x14ac:dyDescent="0.2">
      <c r="A111" s="1"/>
      <c r="B111" s="1"/>
      <c r="C111" s="130"/>
      <c r="D111" s="256" t="s">
        <v>205</v>
      </c>
      <c r="E111" s="256"/>
      <c r="F111" s="256"/>
      <c r="G111" s="256"/>
      <c r="H111" s="134"/>
    </row>
    <row r="112" spans="1:8" s="135" customFormat="1" ht="101.45" customHeight="1" x14ac:dyDescent="0.2">
      <c r="A112" s="1"/>
      <c r="B112" s="1"/>
      <c r="C112" s="130"/>
      <c r="D112" s="256" t="s">
        <v>206</v>
      </c>
      <c r="E112" s="256"/>
      <c r="F112" s="256"/>
      <c r="G112" s="256"/>
      <c r="H112" s="134"/>
    </row>
    <row r="113" spans="1:8" s="135" customFormat="1" x14ac:dyDescent="0.2">
      <c r="A113" s="1"/>
      <c r="B113" s="1"/>
      <c r="C113" s="130"/>
      <c r="D113" s="136"/>
      <c r="E113" s="137"/>
      <c r="F113" s="138"/>
      <c r="G113" s="138"/>
      <c r="H113" s="134"/>
    </row>
    <row r="114" spans="1:8" s="135" customFormat="1" x14ac:dyDescent="0.2">
      <c r="A114" s="1"/>
      <c r="B114" s="1"/>
      <c r="C114" s="130"/>
      <c r="D114" s="253" t="s">
        <v>207</v>
      </c>
      <c r="E114" s="253"/>
      <c r="F114" s="253"/>
      <c r="G114" s="253"/>
      <c r="H114" s="134"/>
    </row>
    <row r="115" spans="1:8" s="135" customFormat="1" ht="78.599999999999994" customHeight="1" x14ac:dyDescent="0.2">
      <c r="A115" s="1"/>
      <c r="B115" s="1"/>
      <c r="C115" s="130"/>
      <c r="D115" s="252" t="s">
        <v>208</v>
      </c>
      <c r="E115" s="252"/>
      <c r="F115" s="252"/>
      <c r="G115" s="252"/>
      <c r="H115" s="134"/>
    </row>
    <row r="116" spans="1:8" s="135" customFormat="1" ht="23.25" customHeight="1" x14ac:dyDescent="0.2">
      <c r="A116" s="1"/>
      <c r="B116" s="1"/>
      <c r="C116" s="130"/>
      <c r="D116" s="252" t="s">
        <v>209</v>
      </c>
      <c r="E116" s="252"/>
      <c r="F116" s="252"/>
      <c r="G116" s="252"/>
      <c r="H116" s="134"/>
    </row>
    <row r="117" spans="1:8" s="135" customFormat="1" ht="38.25" customHeight="1" x14ac:dyDescent="0.2">
      <c r="A117" s="1"/>
      <c r="B117" s="1"/>
      <c r="C117" s="130"/>
      <c r="D117" s="252" t="s">
        <v>210</v>
      </c>
      <c r="E117" s="252"/>
      <c r="F117" s="252"/>
      <c r="G117" s="252"/>
      <c r="H117" s="134"/>
    </row>
    <row r="118" spans="1:8" s="135" customFormat="1" ht="91.5" customHeight="1" x14ac:dyDescent="0.2">
      <c r="A118" s="1"/>
      <c r="B118" s="1"/>
      <c r="C118" s="130"/>
      <c r="D118" s="252" t="s">
        <v>211</v>
      </c>
      <c r="E118" s="252"/>
      <c r="F118" s="252"/>
      <c r="G118" s="252"/>
      <c r="H118" s="134"/>
    </row>
    <row r="119" spans="1:8" s="135" customFormat="1" ht="26.25" customHeight="1" x14ac:dyDescent="0.2">
      <c r="A119" s="1"/>
      <c r="B119" s="1"/>
      <c r="C119" s="130"/>
      <c r="D119" s="252" t="s">
        <v>212</v>
      </c>
      <c r="E119" s="252"/>
      <c r="F119" s="252"/>
      <c r="G119" s="252"/>
      <c r="H119" s="134"/>
    </row>
    <row r="120" spans="1:8" s="135" customFormat="1" ht="41.45" customHeight="1" x14ac:dyDescent="0.2">
      <c r="A120" s="1"/>
      <c r="B120" s="1"/>
      <c r="C120" s="130"/>
      <c r="D120" s="252" t="s">
        <v>213</v>
      </c>
      <c r="E120" s="252"/>
      <c r="F120" s="252"/>
      <c r="G120" s="252"/>
      <c r="H120" s="134"/>
    </row>
    <row r="121" spans="1:8" s="135" customFormat="1" ht="30" customHeight="1" x14ac:dyDescent="0.2">
      <c r="A121" s="1"/>
      <c r="B121" s="1"/>
      <c r="C121" s="130"/>
      <c r="D121" s="252" t="s">
        <v>214</v>
      </c>
      <c r="E121" s="252"/>
      <c r="F121" s="252"/>
      <c r="G121" s="252"/>
      <c r="H121" s="134"/>
    </row>
    <row r="122" spans="1:8" s="135" customFormat="1" ht="40.9" customHeight="1" x14ac:dyDescent="0.2">
      <c r="A122" s="1"/>
      <c r="B122" s="1"/>
      <c r="C122" s="130"/>
      <c r="D122" s="252" t="s">
        <v>215</v>
      </c>
      <c r="E122" s="252"/>
      <c r="F122" s="252"/>
      <c r="G122" s="252"/>
      <c r="H122" s="134"/>
    </row>
    <row r="123" spans="1:8" s="135" customFormat="1" ht="54" customHeight="1" x14ac:dyDescent="0.2">
      <c r="A123" s="1"/>
      <c r="B123" s="1"/>
      <c r="C123" s="130"/>
      <c r="D123" s="252" t="s">
        <v>216</v>
      </c>
      <c r="E123" s="252"/>
      <c r="F123" s="252"/>
      <c r="G123" s="252"/>
      <c r="H123" s="134"/>
    </row>
    <row r="124" spans="1:8" s="135" customFormat="1" x14ac:dyDescent="0.2">
      <c r="A124" s="1"/>
      <c r="B124" s="1"/>
      <c r="C124" s="130"/>
      <c r="D124" s="136"/>
      <c r="E124" s="137"/>
      <c r="F124" s="138"/>
      <c r="G124" s="138"/>
      <c r="H124" s="134"/>
    </row>
    <row r="125" spans="1:8" s="135" customFormat="1" x14ac:dyDescent="0.2">
      <c r="A125" s="1"/>
      <c r="B125" s="1"/>
      <c r="C125" s="130"/>
      <c r="D125" s="253" t="s">
        <v>217</v>
      </c>
      <c r="E125" s="253"/>
      <c r="F125" s="253"/>
      <c r="G125" s="253"/>
      <c r="H125" s="134"/>
    </row>
    <row r="126" spans="1:8" s="135" customFormat="1" ht="56.45" customHeight="1" x14ac:dyDescent="0.2">
      <c r="A126" s="1"/>
      <c r="B126" s="1"/>
      <c r="C126" s="130"/>
      <c r="D126" s="254" t="s">
        <v>218</v>
      </c>
      <c r="E126" s="254"/>
      <c r="F126" s="254"/>
      <c r="G126" s="254"/>
      <c r="H126" s="134"/>
    </row>
    <row r="127" spans="1:8" s="135" customFormat="1" x14ac:dyDescent="0.2">
      <c r="A127" s="1"/>
      <c r="B127" s="1"/>
      <c r="C127" s="140"/>
      <c r="D127" s="251"/>
      <c r="E127" s="251"/>
      <c r="F127" s="251"/>
      <c r="G127" s="251"/>
      <c r="H127" s="134"/>
    </row>
  </sheetData>
  <protectedRanges>
    <protectedRange sqref="F99:F110" name="Range1_2"/>
    <protectedRange sqref="F115:F123" name="Range1_3"/>
    <protectedRange sqref="F126" name="Range1_1_1_1"/>
  </protectedRanges>
  <mergeCells count="91">
    <mergeCell ref="D38:G38"/>
    <mergeCell ref="D24:G24"/>
    <mergeCell ref="D25:G25"/>
    <mergeCell ref="D29:G29"/>
    <mergeCell ref="D30:G30"/>
    <mergeCell ref="D31:G31"/>
    <mergeCell ref="D32:G32"/>
    <mergeCell ref="D33:G33"/>
    <mergeCell ref="D34:G34"/>
    <mergeCell ref="D35:G35"/>
    <mergeCell ref="D36:G36"/>
    <mergeCell ref="D37:G37"/>
    <mergeCell ref="D55:G55"/>
    <mergeCell ref="D39:G39"/>
    <mergeCell ref="D40:G40"/>
    <mergeCell ref="D41:G41"/>
    <mergeCell ref="D42:G42"/>
    <mergeCell ref="D43:G43"/>
    <mergeCell ref="D44:G44"/>
    <mergeCell ref="D47:G47"/>
    <mergeCell ref="D48:G48"/>
    <mergeCell ref="D52:G52"/>
    <mergeCell ref="D53:G53"/>
    <mergeCell ref="D54:G54"/>
    <mergeCell ref="D67:G67"/>
    <mergeCell ref="D56:G56"/>
    <mergeCell ref="D57:G57"/>
    <mergeCell ref="D58:G58"/>
    <mergeCell ref="D59:G59"/>
    <mergeCell ref="D60:G60"/>
    <mergeCell ref="D61:G61"/>
    <mergeCell ref="D62:G62"/>
    <mergeCell ref="D63:G63"/>
    <mergeCell ref="D64:G64"/>
    <mergeCell ref="D65:G65"/>
    <mergeCell ref="D66:G66"/>
    <mergeCell ref="D80:G80"/>
    <mergeCell ref="D68:G68"/>
    <mergeCell ref="D69:G69"/>
    <mergeCell ref="D71:G71"/>
    <mergeCell ref="D72:G72"/>
    <mergeCell ref="D73:G73"/>
    <mergeCell ref="D74:G74"/>
    <mergeCell ref="D75:G75"/>
    <mergeCell ref="D76:G76"/>
    <mergeCell ref="D77:G77"/>
    <mergeCell ref="D78:G78"/>
    <mergeCell ref="D79:G79"/>
    <mergeCell ref="D94:G94"/>
    <mergeCell ref="D81:G81"/>
    <mergeCell ref="D82:G82"/>
    <mergeCell ref="D83:G83"/>
    <mergeCell ref="D84:G84"/>
    <mergeCell ref="D85:G85"/>
    <mergeCell ref="D86:G86"/>
    <mergeCell ref="D87:G87"/>
    <mergeCell ref="D88:G88"/>
    <mergeCell ref="D90:G90"/>
    <mergeCell ref="D92:G92"/>
    <mergeCell ref="D93:G93"/>
    <mergeCell ref="D106:G106"/>
    <mergeCell ref="D95:G95"/>
    <mergeCell ref="D96:G96"/>
    <mergeCell ref="D97:G97"/>
    <mergeCell ref="D98:G98"/>
    <mergeCell ref="D99:G99"/>
    <mergeCell ref="D100:G100"/>
    <mergeCell ref="D101:G101"/>
    <mergeCell ref="D102:G102"/>
    <mergeCell ref="D103:G103"/>
    <mergeCell ref="D104:G104"/>
    <mergeCell ref="D105:G105"/>
    <mergeCell ref="D119:G119"/>
    <mergeCell ref="D107:G107"/>
    <mergeCell ref="D108:G108"/>
    <mergeCell ref="D109:G109"/>
    <mergeCell ref="D110:G110"/>
    <mergeCell ref="D111:G111"/>
    <mergeCell ref="D112:G112"/>
    <mergeCell ref="D114:G114"/>
    <mergeCell ref="D115:G115"/>
    <mergeCell ref="D116:G116"/>
    <mergeCell ref="D117:G117"/>
    <mergeCell ref="D118:G118"/>
    <mergeCell ref="D127:G127"/>
    <mergeCell ref="D120:G120"/>
    <mergeCell ref="D121:G121"/>
    <mergeCell ref="D122:G122"/>
    <mergeCell ref="D123:G123"/>
    <mergeCell ref="D125:G125"/>
    <mergeCell ref="D126:G126"/>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zoomScaleNormal="100" zoomScaleSheetLayoutView="90" workbookViewId="0">
      <selection activeCell="F113" sqref="F113"/>
    </sheetView>
  </sheetViews>
  <sheetFormatPr defaultColWidth="2.42578125" defaultRowHeight="12.75" x14ac:dyDescent="0.2"/>
  <cols>
    <col min="1" max="1" width="2.28515625" style="1" bestFit="1" customWidth="1"/>
    <col min="2" max="2" width="5.28515625" style="49" customWidth="1"/>
    <col min="3" max="3" width="47.7109375" style="12" customWidth="1"/>
    <col min="4" max="4" width="9.7109375" style="13" customWidth="1"/>
    <col min="5" max="5" width="10" style="7" customWidth="1"/>
    <col min="6" max="6" width="9.7109375" style="9" customWidth="1"/>
    <col min="7" max="7" width="12.140625" style="8" customWidth="1"/>
    <col min="8" max="14" width="9.140625" style="2" customWidth="1"/>
    <col min="15" max="16384" width="2.42578125" style="2"/>
  </cols>
  <sheetData>
    <row r="1" spans="2:7" x14ac:dyDescent="0.2">
      <c r="B1" s="146"/>
      <c r="C1" s="147"/>
      <c r="D1" s="148"/>
      <c r="E1" s="149"/>
      <c r="F1" s="138"/>
      <c r="G1" s="150"/>
    </row>
    <row r="2" spans="2:7" x14ac:dyDescent="0.2">
      <c r="B2" s="146"/>
      <c r="C2" s="147"/>
      <c r="D2" s="152" t="s">
        <v>221</v>
      </c>
      <c r="E2" s="153" t="s">
        <v>238</v>
      </c>
      <c r="F2" s="78"/>
      <c r="G2" s="79"/>
    </row>
    <row r="3" spans="2:7" x14ac:dyDescent="0.2">
      <c r="B3" s="146"/>
      <c r="C3" s="147"/>
      <c r="D3" s="152"/>
      <c r="E3" s="153" t="s">
        <v>239</v>
      </c>
      <c r="F3" s="78"/>
      <c r="G3" s="79"/>
    </row>
    <row r="4" spans="2:7" x14ac:dyDescent="0.2">
      <c r="B4" s="146"/>
      <c r="C4" s="147"/>
      <c r="D4" s="152" t="s">
        <v>222</v>
      </c>
      <c r="E4" s="153" t="s">
        <v>111</v>
      </c>
      <c r="F4" s="154"/>
      <c r="G4" s="155"/>
    </row>
    <row r="5" spans="2:7" x14ac:dyDescent="0.2">
      <c r="B5" s="156"/>
      <c r="C5" s="147"/>
      <c r="D5" s="157" t="s">
        <v>223</v>
      </c>
      <c r="E5" s="158" t="s">
        <v>224</v>
      </c>
      <c r="F5" s="154"/>
      <c r="G5" s="159" t="s">
        <v>116</v>
      </c>
    </row>
    <row r="6" spans="2:7" x14ac:dyDescent="0.2">
      <c r="B6" s="160"/>
      <c r="C6" s="161"/>
      <c r="D6" s="162"/>
      <c r="E6" s="163"/>
      <c r="F6" s="163"/>
      <c r="G6" s="164"/>
    </row>
    <row r="7" spans="2:7" x14ac:dyDescent="0.2">
      <c r="B7" s="165"/>
      <c r="C7" s="91"/>
      <c r="D7" s="166"/>
      <c r="E7" s="167"/>
      <c r="F7" s="168"/>
      <c r="G7" s="169"/>
    </row>
    <row r="8" spans="2:7" x14ac:dyDescent="0.2">
      <c r="B8" s="171"/>
      <c r="C8" s="98" t="s">
        <v>117</v>
      </c>
      <c r="D8" s="172"/>
      <c r="E8" s="173"/>
      <c r="F8" s="173"/>
      <c r="G8" s="174"/>
    </row>
    <row r="9" spans="2:7" x14ac:dyDescent="0.2">
      <c r="B9" s="175"/>
      <c r="C9" s="105" t="s">
        <v>118</v>
      </c>
      <c r="D9" s="176"/>
      <c r="E9" s="177"/>
      <c r="F9" s="177"/>
      <c r="G9" s="178"/>
    </row>
    <row r="10" spans="2:7" x14ac:dyDescent="0.2">
      <c r="B10" s="179"/>
      <c r="C10" s="110"/>
      <c r="D10" s="180"/>
      <c r="E10" s="181"/>
      <c r="F10" s="181"/>
      <c r="G10" s="182"/>
    </row>
    <row r="11" spans="2:7" x14ac:dyDescent="0.2">
      <c r="B11" s="183"/>
      <c r="C11" s="114" t="s">
        <v>119</v>
      </c>
      <c r="D11" s="172"/>
      <c r="E11" s="173"/>
      <c r="F11" s="173"/>
      <c r="G11" s="174"/>
    </row>
    <row r="12" spans="2:7" x14ac:dyDescent="0.2">
      <c r="B12" s="184"/>
      <c r="C12" s="105"/>
      <c r="D12" s="185"/>
      <c r="E12" s="177"/>
      <c r="F12" s="177"/>
      <c r="G12" s="178"/>
    </row>
    <row r="13" spans="2:7" x14ac:dyDescent="0.2">
      <c r="B13" s="186"/>
      <c r="C13" s="114"/>
      <c r="D13" s="172"/>
      <c r="E13" s="173"/>
      <c r="F13" s="173"/>
      <c r="G13" s="174"/>
    </row>
    <row r="14" spans="2:7" x14ac:dyDescent="0.2">
      <c r="B14" s="187"/>
      <c r="C14" s="105"/>
      <c r="D14" s="177"/>
      <c r="E14" s="177"/>
      <c r="F14" s="177"/>
      <c r="G14" s="178"/>
    </row>
    <row r="15" spans="2:7" x14ac:dyDescent="0.2">
      <c r="B15" s="188"/>
      <c r="C15" s="110"/>
      <c r="D15" s="154"/>
      <c r="E15" s="154"/>
      <c r="F15" s="154"/>
      <c r="G15" s="189"/>
    </row>
    <row r="16" spans="2:7" x14ac:dyDescent="0.2">
      <c r="B16" s="190"/>
      <c r="C16" s="191" t="s">
        <v>225</v>
      </c>
      <c r="D16" s="191"/>
      <c r="E16" s="192"/>
      <c r="F16" s="192"/>
      <c r="G16" s="193"/>
    </row>
    <row r="17" spans="2:7" x14ac:dyDescent="0.2">
      <c r="B17" s="188"/>
      <c r="C17" s="191"/>
      <c r="D17" s="191"/>
      <c r="E17" s="192"/>
      <c r="F17" s="192"/>
      <c r="G17" s="189"/>
    </row>
    <row r="18" spans="2:7" x14ac:dyDescent="0.2">
      <c r="B18" s="188"/>
      <c r="C18" s="191"/>
      <c r="D18" s="191"/>
      <c r="E18" s="192"/>
      <c r="F18" s="192"/>
      <c r="G18" s="189"/>
    </row>
    <row r="19" spans="2:7" x14ac:dyDescent="0.2">
      <c r="B19" s="190"/>
      <c r="C19" s="194"/>
      <c r="D19" s="194"/>
      <c r="E19" s="195"/>
      <c r="F19" s="195"/>
      <c r="G19" s="196"/>
    </row>
    <row r="20" spans="2:7" x14ac:dyDescent="0.2">
      <c r="B20" s="190"/>
      <c r="C20" s="194"/>
      <c r="D20" s="194"/>
      <c r="E20" s="195"/>
      <c r="F20" s="195"/>
      <c r="G20" s="196"/>
    </row>
    <row r="21" spans="2:7" x14ac:dyDescent="0.2">
      <c r="B21" s="190"/>
      <c r="C21" s="194"/>
      <c r="D21" s="194"/>
      <c r="E21" s="195"/>
      <c r="F21" s="195"/>
      <c r="G21" s="196"/>
    </row>
    <row r="22" spans="2:7" x14ac:dyDescent="0.2">
      <c r="B22" s="190"/>
      <c r="C22" s="194"/>
      <c r="D22" s="194"/>
      <c r="E22" s="195"/>
      <c r="F22" s="195"/>
      <c r="G22" s="196"/>
    </row>
    <row r="23" spans="2:7" x14ac:dyDescent="0.2">
      <c r="B23" s="190"/>
      <c r="C23" s="194"/>
      <c r="D23" s="194"/>
      <c r="E23" s="195"/>
      <c r="F23" s="195"/>
      <c r="G23" s="196"/>
    </row>
    <row r="24" spans="2:7" x14ac:dyDescent="0.2">
      <c r="B24" s="190"/>
      <c r="C24" s="197"/>
      <c r="D24" s="198"/>
      <c r="E24" s="195"/>
      <c r="F24" s="195"/>
      <c r="G24" s="196"/>
    </row>
    <row r="25" spans="2:7" x14ac:dyDescent="0.2">
      <c r="B25" s="190"/>
      <c r="C25" s="199"/>
      <c r="D25" s="200"/>
      <c r="E25" s="200"/>
      <c r="F25" s="200"/>
      <c r="G25" s="196"/>
    </row>
    <row r="26" spans="2:7" x14ac:dyDescent="0.2">
      <c r="B26" s="190"/>
      <c r="C26" s="194"/>
      <c r="D26" s="194"/>
      <c r="E26" s="195"/>
      <c r="F26" s="195"/>
      <c r="G26" s="196"/>
    </row>
    <row r="27" spans="2:7" x14ac:dyDescent="0.2">
      <c r="B27" s="190"/>
      <c r="C27" s="194"/>
      <c r="D27" s="194"/>
      <c r="E27" s="195"/>
      <c r="F27" s="195"/>
      <c r="G27" s="196"/>
    </row>
    <row r="28" spans="2:7" x14ac:dyDescent="0.2">
      <c r="B28" s="190"/>
      <c r="C28" s="194"/>
      <c r="D28" s="194"/>
      <c r="E28" s="195"/>
      <c r="F28" s="195"/>
      <c r="G28" s="196"/>
    </row>
    <row r="29" spans="2:7" x14ac:dyDescent="0.2">
      <c r="B29" s="190"/>
      <c r="C29" s="194"/>
      <c r="D29" s="194"/>
      <c r="E29" s="195"/>
      <c r="F29" s="195"/>
      <c r="G29" s="196"/>
    </row>
    <row r="30" spans="2:7" x14ac:dyDescent="0.2">
      <c r="B30" s="190"/>
      <c r="C30" s="199"/>
      <c r="D30" s="200"/>
      <c r="E30" s="200"/>
      <c r="F30" s="200"/>
      <c r="G30" s="196"/>
    </row>
    <row r="31" spans="2:7" x14ac:dyDescent="0.2">
      <c r="B31" s="190"/>
      <c r="C31" s="199"/>
      <c r="D31" s="200"/>
      <c r="E31" s="200"/>
      <c r="F31" s="200"/>
      <c r="G31" s="196"/>
    </row>
    <row r="32" spans="2:7" x14ac:dyDescent="0.2">
      <c r="B32" s="190"/>
      <c r="C32" s="199"/>
      <c r="D32" s="200"/>
      <c r="E32" s="200"/>
      <c r="F32" s="200"/>
      <c r="G32" s="196"/>
    </row>
    <row r="33" spans="2:7" x14ac:dyDescent="0.2">
      <c r="B33" s="190"/>
      <c r="C33" s="199"/>
      <c r="D33" s="200"/>
      <c r="E33" s="200"/>
      <c r="F33" s="200"/>
      <c r="G33" s="196"/>
    </row>
    <row r="34" spans="2:7" x14ac:dyDescent="0.2">
      <c r="B34" s="190"/>
      <c r="C34" s="199"/>
      <c r="D34" s="200"/>
      <c r="E34" s="200"/>
      <c r="F34" s="200"/>
      <c r="G34" s="196"/>
    </row>
    <row r="35" spans="2:7" x14ac:dyDescent="0.2">
      <c r="B35" s="190"/>
      <c r="C35" s="199"/>
      <c r="D35" s="200"/>
      <c r="E35" s="200"/>
      <c r="F35" s="200"/>
      <c r="G35" s="196"/>
    </row>
    <row r="36" spans="2:7" x14ac:dyDescent="0.2">
      <c r="B36" s="190"/>
      <c r="C36" s="199"/>
      <c r="D36" s="200"/>
      <c r="E36" s="200"/>
      <c r="F36" s="200"/>
      <c r="G36" s="196"/>
    </row>
    <row r="37" spans="2:7" x14ac:dyDescent="0.2">
      <c r="B37" s="190"/>
      <c r="C37" s="199"/>
      <c r="D37" s="200"/>
      <c r="E37" s="200"/>
      <c r="F37" s="200"/>
      <c r="G37" s="196"/>
    </row>
    <row r="38" spans="2:7" x14ac:dyDescent="0.2">
      <c r="B38" s="190"/>
      <c r="C38" s="199"/>
      <c r="D38" s="200"/>
      <c r="E38" s="200"/>
      <c r="F38" s="200"/>
      <c r="G38" s="196"/>
    </row>
    <row r="39" spans="2:7" x14ac:dyDescent="0.2">
      <c r="B39" s="190"/>
      <c r="C39" s="199"/>
      <c r="D39" s="200"/>
      <c r="E39" s="200"/>
      <c r="F39" s="200"/>
      <c r="G39" s="196"/>
    </row>
    <row r="40" spans="2:7" x14ac:dyDescent="0.2">
      <c r="B40" s="190"/>
      <c r="C40" s="199"/>
      <c r="D40" s="200"/>
      <c r="E40" s="200"/>
      <c r="F40" s="200"/>
      <c r="G40" s="196"/>
    </row>
    <row r="41" spans="2:7" x14ac:dyDescent="0.2">
      <c r="B41" s="190"/>
      <c r="C41" s="199"/>
      <c r="D41" s="200"/>
      <c r="E41" s="200"/>
      <c r="F41" s="200"/>
      <c r="G41" s="196"/>
    </row>
    <row r="42" spans="2:7" x14ac:dyDescent="0.2">
      <c r="B42" s="190"/>
      <c r="C42" s="199"/>
      <c r="D42" s="200"/>
      <c r="E42" s="200"/>
      <c r="F42" s="200"/>
      <c r="G42" s="196"/>
    </row>
    <row r="43" spans="2:7" x14ac:dyDescent="0.2">
      <c r="B43" s="190"/>
      <c r="C43" s="199"/>
      <c r="D43" s="200"/>
      <c r="E43" s="200"/>
      <c r="F43" s="200"/>
      <c r="G43" s="196"/>
    </row>
    <row r="44" spans="2:7" x14ac:dyDescent="0.2">
      <c r="B44" s="190"/>
      <c r="C44" s="199"/>
      <c r="D44" s="200"/>
      <c r="E44" s="200"/>
      <c r="F44" s="200"/>
      <c r="G44" s="196"/>
    </row>
    <row r="45" spans="2:7" x14ac:dyDescent="0.2">
      <c r="B45" s="190"/>
      <c r="C45" s="199"/>
      <c r="D45" s="200"/>
      <c r="E45" s="200"/>
      <c r="F45" s="200"/>
      <c r="G45" s="196"/>
    </row>
    <row r="46" spans="2:7" x14ac:dyDescent="0.2">
      <c r="B46" s="190"/>
      <c r="C46" s="199"/>
      <c r="D46" s="200"/>
      <c r="E46" s="200"/>
      <c r="F46" s="200"/>
      <c r="G46" s="196"/>
    </row>
    <row r="47" spans="2:7" x14ac:dyDescent="0.2">
      <c r="B47" s="190"/>
      <c r="C47" s="199"/>
      <c r="D47" s="200"/>
      <c r="E47" s="200"/>
      <c r="F47" s="200"/>
      <c r="G47" s="196"/>
    </row>
    <row r="48" spans="2:7" x14ac:dyDescent="0.2">
      <c r="B48" s="190"/>
      <c r="C48" s="199"/>
      <c r="D48" s="200"/>
      <c r="E48" s="200"/>
      <c r="F48" s="200"/>
      <c r="G48" s="196"/>
    </row>
    <row r="49" spans="1:7" x14ac:dyDescent="0.2">
      <c r="B49" s="190"/>
      <c r="C49" s="199"/>
      <c r="D49" s="200"/>
      <c r="E49" s="200"/>
      <c r="F49" s="200"/>
      <c r="G49" s="196"/>
    </row>
    <row r="50" spans="1:7" x14ac:dyDescent="0.2">
      <c r="B50" s="190"/>
      <c r="C50" s="199"/>
      <c r="D50" s="200"/>
      <c r="E50" s="200"/>
      <c r="F50" s="200"/>
      <c r="G50" s="196"/>
    </row>
    <row r="51" spans="1:7" x14ac:dyDescent="0.2">
      <c r="B51" s="190"/>
      <c r="C51" s="199"/>
      <c r="D51" s="200"/>
      <c r="E51" s="200"/>
      <c r="F51" s="200"/>
      <c r="G51" s="196"/>
    </row>
    <row r="52" spans="1:7" x14ac:dyDescent="0.2">
      <c r="B52" s="190"/>
      <c r="C52" s="199"/>
      <c r="D52" s="200"/>
      <c r="E52" s="200"/>
      <c r="F52" s="200"/>
      <c r="G52" s="196"/>
    </row>
    <row r="53" spans="1:7" x14ac:dyDescent="0.2">
      <c r="B53" s="190"/>
      <c r="C53" s="199"/>
      <c r="D53" s="200"/>
      <c r="E53" s="200"/>
      <c r="F53" s="200"/>
      <c r="G53" s="196"/>
    </row>
    <row r="54" spans="1:7" x14ac:dyDescent="0.2">
      <c r="B54" s="190"/>
      <c r="C54" s="199"/>
      <c r="D54" s="200"/>
      <c r="E54" s="200"/>
      <c r="F54" s="200"/>
      <c r="G54" s="196"/>
    </row>
    <row r="55" spans="1:7" x14ac:dyDescent="0.2">
      <c r="B55" s="190"/>
      <c r="C55" s="199"/>
      <c r="D55" s="200"/>
      <c r="E55" s="200"/>
      <c r="F55" s="200"/>
      <c r="G55" s="196"/>
    </row>
    <row r="56" spans="1:7" x14ac:dyDescent="0.2">
      <c r="B56" s="190"/>
      <c r="C56" s="199"/>
      <c r="D56" s="200"/>
      <c r="E56" s="200"/>
      <c r="F56" s="200"/>
      <c r="G56" s="196"/>
    </row>
    <row r="57" spans="1:7" x14ac:dyDescent="0.2">
      <c r="B57" s="190"/>
      <c r="C57" s="199"/>
      <c r="D57" s="200"/>
      <c r="E57" s="200"/>
      <c r="F57" s="200"/>
      <c r="G57" s="196"/>
    </row>
    <row r="58" spans="1:7" x14ac:dyDescent="0.2">
      <c r="B58" s="179"/>
      <c r="C58" s="201"/>
      <c r="D58" s="202"/>
      <c r="E58" s="203"/>
      <c r="F58" s="203"/>
      <c r="G58" s="204"/>
    </row>
    <row r="59" spans="1:7" x14ac:dyDescent="0.2">
      <c r="B59" s="179"/>
      <c r="C59" s="201"/>
      <c r="D59" s="202"/>
      <c r="E59" s="203"/>
      <c r="F59" s="203"/>
      <c r="G59" s="204"/>
    </row>
    <row r="60" spans="1:7" ht="140.25" x14ac:dyDescent="0.2">
      <c r="B60" s="206"/>
      <c r="C60" s="207" t="s">
        <v>226</v>
      </c>
      <c r="D60" s="207"/>
      <c r="E60" s="208"/>
      <c r="F60" s="208"/>
      <c r="G60" s="209"/>
    </row>
    <row r="61" spans="1:7" x14ac:dyDescent="0.2">
      <c r="B61" s="210"/>
      <c r="C61" s="211"/>
      <c r="D61" s="212"/>
      <c r="E61" s="213"/>
      <c r="F61" s="213"/>
      <c r="G61" s="214"/>
    </row>
    <row r="62" spans="1:7" s="31" customFormat="1" x14ac:dyDescent="0.2">
      <c r="A62" s="25"/>
      <c r="B62" s="210"/>
      <c r="C62" s="211"/>
      <c r="D62" s="212"/>
      <c r="E62" s="213"/>
      <c r="F62" s="213"/>
      <c r="G62" s="214"/>
    </row>
    <row r="63" spans="1:7" s="31" customFormat="1" x14ac:dyDescent="0.2">
      <c r="A63" s="25"/>
      <c r="B63" s="210"/>
      <c r="C63" s="211"/>
      <c r="D63" s="212"/>
      <c r="E63" s="213"/>
      <c r="F63" s="213"/>
      <c r="G63" s="214"/>
    </row>
    <row r="64" spans="1:7" s="31" customFormat="1" x14ac:dyDescent="0.2">
      <c r="A64" s="25"/>
      <c r="B64" s="210"/>
      <c r="C64" s="211"/>
      <c r="D64" s="212"/>
      <c r="E64" s="213"/>
      <c r="F64" s="213"/>
      <c r="G64" s="214"/>
    </row>
    <row r="65" spans="1:7" s="31" customFormat="1" x14ac:dyDescent="0.2">
      <c r="A65" s="25"/>
      <c r="B65" s="210"/>
      <c r="C65" s="211"/>
      <c r="D65" s="212"/>
      <c r="E65" s="213"/>
      <c r="F65" s="213"/>
      <c r="G65" s="214"/>
    </row>
    <row r="66" spans="1:7" s="31" customFormat="1" x14ac:dyDescent="0.2">
      <c r="A66" s="25"/>
      <c r="B66" s="210"/>
      <c r="C66" s="211"/>
      <c r="D66" s="212"/>
      <c r="E66" s="213"/>
      <c r="F66" s="213"/>
      <c r="G66" s="214"/>
    </row>
    <row r="67" spans="1:7" s="31" customFormat="1" x14ac:dyDescent="0.2">
      <c r="A67" s="25"/>
      <c r="B67" s="210"/>
      <c r="C67" s="211"/>
      <c r="D67" s="212"/>
      <c r="E67" s="213"/>
      <c r="F67" s="213"/>
      <c r="G67" s="214"/>
    </row>
    <row r="68" spans="1:7" s="31" customFormat="1" x14ac:dyDescent="0.2">
      <c r="A68" s="25"/>
      <c r="B68" s="210"/>
      <c r="C68" s="211"/>
      <c r="D68" s="212"/>
      <c r="E68" s="213"/>
      <c r="F68" s="213"/>
      <c r="G68" s="214"/>
    </row>
    <row r="69" spans="1:7" s="31" customFormat="1" x14ac:dyDescent="0.2">
      <c r="A69" s="25"/>
      <c r="B69" s="210"/>
      <c r="C69" s="211"/>
      <c r="D69" s="212"/>
      <c r="E69" s="213"/>
      <c r="F69" s="213"/>
      <c r="G69" s="214"/>
    </row>
    <row r="70" spans="1:7" s="31" customFormat="1" x14ac:dyDescent="0.2">
      <c r="A70" s="25"/>
      <c r="B70" s="210"/>
      <c r="C70" s="211"/>
      <c r="D70" s="212"/>
      <c r="E70" s="213"/>
      <c r="F70" s="213"/>
      <c r="G70" s="214"/>
    </row>
    <row r="71" spans="1:7" s="31" customFormat="1" x14ac:dyDescent="0.2">
      <c r="A71" s="25"/>
      <c r="B71" s="210"/>
      <c r="C71" s="211"/>
      <c r="D71" s="212"/>
      <c r="E71" s="213"/>
      <c r="F71" s="213"/>
      <c r="G71" s="214"/>
    </row>
    <row r="72" spans="1:7" s="31" customFormat="1" x14ac:dyDescent="0.2">
      <c r="A72" s="25"/>
      <c r="B72" s="210"/>
      <c r="C72" s="211"/>
      <c r="D72" s="212"/>
      <c r="E72" s="213"/>
      <c r="F72" s="213"/>
      <c r="G72" s="214"/>
    </row>
    <row r="73" spans="1:7" s="31" customFormat="1" x14ac:dyDescent="0.2">
      <c r="A73" s="25"/>
      <c r="B73" s="210"/>
      <c r="C73" s="211"/>
      <c r="D73" s="212"/>
      <c r="E73" s="213"/>
      <c r="F73" s="213"/>
      <c r="G73" s="214"/>
    </row>
    <row r="74" spans="1:7" s="31" customFormat="1" x14ac:dyDescent="0.2">
      <c r="A74" s="25"/>
      <c r="B74" s="210"/>
      <c r="C74" s="211"/>
      <c r="D74" s="212"/>
      <c r="E74" s="213"/>
      <c r="F74" s="213"/>
      <c r="G74" s="214"/>
    </row>
    <row r="75" spans="1:7" s="31" customFormat="1" x14ac:dyDescent="0.2">
      <c r="A75" s="25"/>
      <c r="B75" s="210"/>
      <c r="C75" s="211"/>
      <c r="D75" s="212"/>
      <c r="E75" s="213"/>
      <c r="F75" s="213"/>
      <c r="G75" s="214"/>
    </row>
    <row r="76" spans="1:7" s="31" customFormat="1" x14ac:dyDescent="0.2">
      <c r="A76" s="25"/>
      <c r="B76" s="210"/>
      <c r="C76" s="211"/>
      <c r="D76" s="212"/>
      <c r="E76" s="213"/>
      <c r="F76" s="213"/>
      <c r="G76" s="214"/>
    </row>
    <row r="77" spans="1:7" s="31" customFormat="1" x14ac:dyDescent="0.2">
      <c r="A77" s="25"/>
      <c r="B77" s="210"/>
      <c r="C77" s="211"/>
      <c r="D77" s="212"/>
      <c r="E77" s="213"/>
      <c r="F77" s="213"/>
      <c r="G77" s="214"/>
    </row>
    <row r="78" spans="1:7" s="31" customFormat="1" x14ac:dyDescent="0.2">
      <c r="A78" s="25"/>
      <c r="B78" s="210"/>
      <c r="C78" s="211"/>
      <c r="D78" s="212"/>
      <c r="E78" s="213"/>
      <c r="F78" s="213"/>
      <c r="G78" s="214"/>
    </row>
    <row r="79" spans="1:7" s="31" customFormat="1" x14ac:dyDescent="0.2">
      <c r="A79" s="25"/>
      <c r="B79" s="210"/>
      <c r="C79" s="211"/>
      <c r="D79" s="212"/>
      <c r="E79" s="213"/>
      <c r="F79" s="213"/>
      <c r="G79" s="214"/>
    </row>
    <row r="80" spans="1:7" s="31" customFormat="1" x14ac:dyDescent="0.2">
      <c r="A80" s="25"/>
      <c r="B80" s="210"/>
      <c r="C80" s="211"/>
      <c r="D80" s="212"/>
      <c r="E80" s="213"/>
      <c r="F80" s="213"/>
      <c r="G80" s="214"/>
    </row>
    <row r="81" spans="1:7" s="31" customFormat="1" x14ac:dyDescent="0.2">
      <c r="A81" s="25"/>
      <c r="B81" s="210"/>
      <c r="C81" s="211"/>
      <c r="D81" s="212"/>
      <c r="E81" s="213"/>
      <c r="F81" s="213"/>
      <c r="G81" s="214"/>
    </row>
    <row r="82" spans="1:7" s="31" customFormat="1" x14ac:dyDescent="0.2">
      <c r="A82" s="25"/>
      <c r="B82" s="210"/>
      <c r="C82" s="211"/>
      <c r="D82" s="212"/>
      <c r="E82" s="213"/>
      <c r="F82" s="213"/>
      <c r="G82" s="214"/>
    </row>
    <row r="83" spans="1:7" s="31" customFormat="1" x14ac:dyDescent="0.2">
      <c r="A83" s="25"/>
      <c r="B83" s="210"/>
      <c r="C83" s="211"/>
      <c r="D83" s="212"/>
      <c r="E83" s="213"/>
      <c r="F83" s="213"/>
      <c r="G83" s="214"/>
    </row>
    <row r="84" spans="1:7" s="31" customFormat="1" x14ac:dyDescent="0.2">
      <c r="A84" s="25"/>
      <c r="B84" s="210"/>
      <c r="C84" s="211"/>
      <c r="D84" s="212"/>
      <c r="E84" s="213"/>
      <c r="F84" s="213"/>
      <c r="G84" s="214"/>
    </row>
    <row r="85" spans="1:7" s="31" customFormat="1" x14ac:dyDescent="0.2">
      <c r="A85" s="25"/>
      <c r="B85" s="210"/>
      <c r="C85" s="211"/>
      <c r="D85" s="212"/>
      <c r="E85" s="213"/>
      <c r="F85" s="213"/>
      <c r="G85" s="214"/>
    </row>
    <row r="86" spans="1:7" s="31" customFormat="1" x14ac:dyDescent="0.2">
      <c r="A86" s="25"/>
      <c r="B86" s="210"/>
      <c r="C86" s="211"/>
      <c r="D86" s="212"/>
      <c r="E86" s="213"/>
      <c r="F86" s="213"/>
      <c r="G86" s="214"/>
    </row>
    <row r="87" spans="1:7" s="31" customFormat="1" x14ac:dyDescent="0.2">
      <c r="A87" s="25"/>
      <c r="B87" s="210"/>
      <c r="C87" s="211"/>
      <c r="D87" s="212"/>
      <c r="E87" s="213"/>
      <c r="F87" s="213"/>
      <c r="G87" s="214"/>
    </row>
    <row r="88" spans="1:7" s="31" customFormat="1" x14ac:dyDescent="0.2">
      <c r="A88" s="25"/>
      <c r="B88" s="210"/>
      <c r="C88" s="211"/>
      <c r="D88" s="212"/>
      <c r="E88" s="213"/>
      <c r="F88" s="213"/>
      <c r="G88" s="214"/>
    </row>
    <row r="89" spans="1:7" s="31" customFormat="1" x14ac:dyDescent="0.2">
      <c r="A89" s="25"/>
      <c r="B89" s="210"/>
      <c r="C89" s="211"/>
      <c r="D89" s="212"/>
      <c r="E89" s="213"/>
      <c r="F89" s="213"/>
      <c r="G89" s="214"/>
    </row>
    <row r="90" spans="1:7" s="31" customFormat="1" x14ac:dyDescent="0.2">
      <c r="A90" s="25"/>
      <c r="B90" s="210"/>
      <c r="C90" s="211"/>
      <c r="D90" s="212"/>
      <c r="E90" s="213"/>
      <c r="F90" s="213"/>
      <c r="G90" s="214"/>
    </row>
    <row r="91" spans="1:7" s="31" customFormat="1" x14ac:dyDescent="0.2">
      <c r="A91" s="25"/>
      <c r="B91" s="210"/>
      <c r="C91" s="211"/>
      <c r="D91" s="212"/>
      <c r="E91" s="213"/>
      <c r="F91" s="213"/>
      <c r="G91" s="214"/>
    </row>
    <row r="92" spans="1:7" s="31" customFormat="1" x14ac:dyDescent="0.2">
      <c r="A92" s="25"/>
      <c r="B92" s="210"/>
      <c r="C92" s="211"/>
      <c r="D92" s="212"/>
      <c r="E92" s="213"/>
      <c r="F92" s="213"/>
      <c r="G92" s="214"/>
    </row>
    <row r="93" spans="1:7" s="31" customFormat="1" x14ac:dyDescent="0.2">
      <c r="A93" s="25"/>
      <c r="B93" s="210"/>
      <c r="C93" s="211"/>
      <c r="D93" s="212"/>
      <c r="E93" s="213"/>
      <c r="F93" s="213"/>
      <c r="G93" s="214"/>
    </row>
    <row r="94" spans="1:7" s="31" customFormat="1" x14ac:dyDescent="0.2">
      <c r="A94" s="25"/>
      <c r="B94" s="210"/>
      <c r="C94" s="211"/>
      <c r="D94" s="212"/>
      <c r="E94" s="213"/>
      <c r="F94" s="213"/>
      <c r="G94" s="214"/>
    </row>
    <row r="95" spans="1:7" s="31" customFormat="1" x14ac:dyDescent="0.2">
      <c r="A95" s="25"/>
      <c r="B95" s="210"/>
      <c r="C95" s="211"/>
      <c r="D95" s="212"/>
      <c r="E95" s="213"/>
      <c r="F95" s="213"/>
      <c r="G95" s="214"/>
    </row>
    <row r="96" spans="1:7" s="31" customFormat="1" x14ac:dyDescent="0.2">
      <c r="A96" s="25"/>
      <c r="B96" s="210"/>
      <c r="C96" s="211"/>
      <c r="D96" s="212"/>
      <c r="E96" s="213"/>
      <c r="F96" s="213"/>
      <c r="G96" s="214"/>
    </row>
    <row r="97" spans="1:7" s="31" customFormat="1" x14ac:dyDescent="0.2">
      <c r="A97" s="25"/>
      <c r="B97" s="210"/>
      <c r="C97" s="211"/>
      <c r="D97" s="212"/>
      <c r="E97" s="213"/>
      <c r="F97" s="213"/>
      <c r="G97" s="214"/>
    </row>
    <row r="98" spans="1:7" s="31" customFormat="1" x14ac:dyDescent="0.2">
      <c r="A98" s="25"/>
      <c r="B98" s="210"/>
      <c r="C98" s="211"/>
      <c r="D98" s="212"/>
      <c r="E98" s="213"/>
      <c r="F98" s="213"/>
      <c r="G98" s="214"/>
    </row>
    <row r="99" spans="1:7" s="31" customFormat="1" x14ac:dyDescent="0.2">
      <c r="A99" s="25"/>
      <c r="B99" s="210"/>
      <c r="C99" s="211"/>
      <c r="D99" s="212"/>
      <c r="E99" s="213"/>
      <c r="F99" s="213"/>
      <c r="G99" s="214"/>
    </row>
    <row r="100" spans="1:7" s="31" customFormat="1" x14ac:dyDescent="0.2">
      <c r="A100" s="25"/>
      <c r="B100" s="210"/>
      <c r="C100" s="211"/>
      <c r="D100" s="212"/>
      <c r="E100" s="213"/>
      <c r="F100" s="213"/>
      <c r="G100" s="214"/>
    </row>
    <row r="101" spans="1:7" s="31" customFormat="1" x14ac:dyDescent="0.2">
      <c r="A101" s="25"/>
      <c r="B101" s="210"/>
      <c r="C101" s="211"/>
      <c r="D101" s="212"/>
      <c r="E101" s="213"/>
      <c r="F101" s="213"/>
      <c r="G101" s="214"/>
    </row>
    <row r="102" spans="1:7" s="31" customFormat="1" x14ac:dyDescent="0.2">
      <c r="A102" s="25"/>
      <c r="B102" s="210"/>
      <c r="C102" s="211"/>
      <c r="D102" s="212"/>
      <c r="E102" s="213"/>
      <c r="F102" s="213"/>
      <c r="G102" s="214"/>
    </row>
    <row r="103" spans="1:7" s="31" customFormat="1" x14ac:dyDescent="0.2">
      <c r="A103" s="25"/>
      <c r="B103" s="210"/>
      <c r="C103" s="211"/>
      <c r="D103" s="212"/>
      <c r="E103" s="213"/>
      <c r="F103" s="213"/>
      <c r="G103" s="214"/>
    </row>
    <row r="104" spans="1:7" s="31" customFormat="1" x14ac:dyDescent="0.2">
      <c r="A104" s="25"/>
      <c r="B104" s="49"/>
      <c r="C104" s="12"/>
      <c r="D104" s="41"/>
      <c r="E104" s="42"/>
      <c r="F104" s="9"/>
      <c r="G104" s="8"/>
    </row>
    <row r="105" spans="1:7" s="31" customFormat="1" ht="13.5" thickBot="1" x14ac:dyDescent="0.25">
      <c r="A105" s="25"/>
      <c r="B105" s="49"/>
      <c r="C105" s="12"/>
      <c r="D105" s="41"/>
      <c r="E105" s="42"/>
      <c r="F105" s="9"/>
      <c r="G105" s="8"/>
    </row>
    <row r="106" spans="1:7" s="31" customFormat="1" ht="13.5" thickBot="1" x14ac:dyDescent="0.25">
      <c r="A106" s="25"/>
      <c r="B106" s="14" t="s">
        <v>0</v>
      </c>
      <c r="C106" s="3" t="s">
        <v>1</v>
      </c>
      <c r="D106" s="4" t="s">
        <v>2</v>
      </c>
      <c r="E106" s="5" t="s">
        <v>3</v>
      </c>
      <c r="F106" s="5" t="s">
        <v>4</v>
      </c>
      <c r="G106" s="6" t="s">
        <v>5</v>
      </c>
    </row>
    <row r="107" spans="1:7" x14ac:dyDescent="0.2">
      <c r="B107" s="243"/>
      <c r="C107" s="244"/>
      <c r="D107" s="248"/>
      <c r="E107" s="249"/>
      <c r="F107" s="32"/>
      <c r="G107" s="247"/>
    </row>
    <row r="108" spans="1:7" s="31" customFormat="1" x14ac:dyDescent="0.2">
      <c r="A108" s="25"/>
      <c r="B108" s="50" t="s">
        <v>244</v>
      </c>
      <c r="C108" s="26" t="s">
        <v>105</v>
      </c>
      <c r="D108" s="27"/>
      <c r="E108" s="28"/>
      <c r="F108" s="29"/>
      <c r="G108" s="30"/>
    </row>
    <row r="110" spans="1:7" ht="102" x14ac:dyDescent="0.2">
      <c r="B110" s="49" t="s">
        <v>245</v>
      </c>
      <c r="C110" s="12" t="s">
        <v>6</v>
      </c>
      <c r="D110" s="41"/>
      <c r="E110" s="42"/>
    </row>
    <row r="111" spans="1:7" x14ac:dyDescent="0.2">
      <c r="C111" s="12" t="s">
        <v>7</v>
      </c>
      <c r="D111" s="41" t="s">
        <v>8</v>
      </c>
      <c r="E111" s="42">
        <v>1</v>
      </c>
      <c r="G111" s="8">
        <f>E111*F111</f>
        <v>0</v>
      </c>
    </row>
    <row r="112" spans="1:7" x14ac:dyDescent="0.2">
      <c r="D112" s="41"/>
      <c r="E112" s="42"/>
    </row>
    <row r="113" spans="1:7" ht="102" x14ac:dyDescent="0.2">
      <c r="B113" s="49" t="s">
        <v>246</v>
      </c>
      <c r="C113" s="12" t="s">
        <v>11</v>
      </c>
      <c r="D113" s="41"/>
      <c r="E113" s="42"/>
    </row>
    <row r="114" spans="1:7" x14ac:dyDescent="0.2">
      <c r="C114" s="12" t="s">
        <v>9</v>
      </c>
      <c r="D114" s="41" t="s">
        <v>10</v>
      </c>
      <c r="E114" s="42">
        <f>2*7.3</f>
        <v>14.6</v>
      </c>
      <c r="G114" s="8">
        <f>E114*F114</f>
        <v>0</v>
      </c>
    </row>
    <row r="115" spans="1:7" x14ac:dyDescent="0.2">
      <c r="D115" s="41"/>
      <c r="E115" s="42"/>
    </row>
    <row r="116" spans="1:7" ht="25.5" x14ac:dyDescent="0.2">
      <c r="B116" s="49" t="s">
        <v>247</v>
      </c>
      <c r="C116" s="12" t="s">
        <v>12</v>
      </c>
      <c r="D116" s="41"/>
      <c r="E116" s="42"/>
    </row>
    <row r="117" spans="1:7" x14ac:dyDescent="0.2">
      <c r="C117" s="12" t="s">
        <v>7</v>
      </c>
      <c r="D117" s="41" t="s">
        <v>8</v>
      </c>
      <c r="E117" s="42">
        <v>1</v>
      </c>
      <c r="G117" s="8">
        <f>E117*F117</f>
        <v>0</v>
      </c>
    </row>
    <row r="118" spans="1:7" x14ac:dyDescent="0.2">
      <c r="D118" s="41"/>
      <c r="E118" s="42"/>
    </row>
    <row r="119" spans="1:7" ht="38.25" x14ac:dyDescent="0.2">
      <c r="B119" s="49" t="s">
        <v>248</v>
      </c>
      <c r="C119" s="12" t="s">
        <v>13</v>
      </c>
      <c r="D119" s="41"/>
      <c r="E119" s="42"/>
    </row>
    <row r="120" spans="1:7" x14ac:dyDescent="0.2">
      <c r="C120" s="12" t="s">
        <v>14</v>
      </c>
      <c r="D120" s="41" t="s">
        <v>8</v>
      </c>
      <c r="E120" s="42">
        <v>1</v>
      </c>
      <c r="G120" s="8">
        <f>E120*F120</f>
        <v>0</v>
      </c>
    </row>
    <row r="121" spans="1:7" x14ac:dyDescent="0.2">
      <c r="D121" s="41"/>
      <c r="E121" s="42"/>
    </row>
    <row r="122" spans="1:7" ht="63.75" x14ac:dyDescent="0.2">
      <c r="B122" s="49" t="s">
        <v>249</v>
      </c>
      <c r="C122" s="12" t="s">
        <v>15</v>
      </c>
      <c r="D122" s="41"/>
      <c r="E122" s="42"/>
    </row>
    <row r="123" spans="1:7" x14ac:dyDescent="0.2">
      <c r="C123" s="12" t="s">
        <v>14</v>
      </c>
      <c r="D123" s="41" t="s">
        <v>8</v>
      </c>
      <c r="E123" s="42">
        <v>1</v>
      </c>
      <c r="G123" s="8">
        <f>E123*F123</f>
        <v>0</v>
      </c>
    </row>
    <row r="124" spans="1:7" x14ac:dyDescent="0.2">
      <c r="D124" s="41"/>
      <c r="E124" s="42"/>
    </row>
    <row r="125" spans="1:7" ht="63.75" x14ac:dyDescent="0.2">
      <c r="B125" s="49" t="s">
        <v>250</v>
      </c>
      <c r="C125" s="12" t="s">
        <v>16</v>
      </c>
      <c r="D125" s="41"/>
      <c r="E125" s="42"/>
    </row>
    <row r="126" spans="1:7" x14ac:dyDescent="0.2">
      <c r="C126" s="12" t="s">
        <v>14</v>
      </c>
      <c r="D126" s="41" t="s">
        <v>8</v>
      </c>
      <c r="E126" s="42">
        <v>1</v>
      </c>
      <c r="G126" s="8">
        <f>E126*F126</f>
        <v>0</v>
      </c>
    </row>
    <row r="127" spans="1:7" x14ac:dyDescent="0.2">
      <c r="B127" s="63"/>
      <c r="C127" s="58"/>
      <c r="D127" s="59"/>
      <c r="E127" s="60"/>
      <c r="F127" s="61"/>
      <c r="G127" s="62"/>
    </row>
    <row r="128" spans="1:7" s="31" customFormat="1" x14ac:dyDescent="0.2">
      <c r="A128" s="25"/>
      <c r="B128" s="53" t="s">
        <v>244</v>
      </c>
      <c r="C128" s="54" t="s">
        <v>105</v>
      </c>
      <c r="D128" s="55" t="s">
        <v>106</v>
      </c>
      <c r="E128" s="56"/>
      <c r="F128" s="65"/>
      <c r="G128" s="57">
        <f>SUM(G108:G127)</f>
        <v>0</v>
      </c>
    </row>
    <row r="129" spans="4:5" x14ac:dyDescent="0.2">
      <c r="D129" s="41"/>
      <c r="E129" s="42"/>
    </row>
  </sheetData>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topLeftCell="A62" zoomScale="85" zoomScaleNormal="85" zoomScaleSheetLayoutView="90" workbookViewId="0">
      <selection activeCell="F79" sqref="F79"/>
    </sheetView>
  </sheetViews>
  <sheetFormatPr defaultColWidth="2.42578125" defaultRowHeight="12.75" x14ac:dyDescent="0.2"/>
  <cols>
    <col min="1" max="1" width="2.28515625" style="1" bestFit="1" customWidth="1"/>
    <col min="2" max="2" width="5.28515625" style="49" customWidth="1"/>
    <col min="3" max="3" width="47.7109375" style="12" customWidth="1"/>
    <col min="4" max="4" width="9.7109375" style="41" customWidth="1"/>
    <col min="5" max="5" width="10" style="42" customWidth="1"/>
    <col min="6" max="6" width="9.7109375" style="9" customWidth="1"/>
    <col min="7" max="7" width="12.140625" style="8" customWidth="1"/>
    <col min="8" max="14" width="9.140625" style="2" customWidth="1"/>
    <col min="15" max="16384" width="2.42578125" style="2"/>
  </cols>
  <sheetData>
    <row r="1" spans="1:7" x14ac:dyDescent="0.2">
      <c r="A1" s="74"/>
      <c r="B1" s="146"/>
      <c r="C1" s="147"/>
      <c r="D1" s="148"/>
      <c r="E1" s="149"/>
      <c r="F1" s="138"/>
      <c r="G1" s="150"/>
    </row>
    <row r="2" spans="1:7" x14ac:dyDescent="0.2">
      <c r="A2" s="151"/>
      <c r="B2" s="146"/>
      <c r="C2" s="147"/>
      <c r="D2" s="152" t="s">
        <v>221</v>
      </c>
      <c r="E2" s="153" t="s">
        <v>238</v>
      </c>
      <c r="F2" s="78"/>
      <c r="G2" s="79"/>
    </row>
    <row r="3" spans="1:7" x14ac:dyDescent="0.2">
      <c r="A3" s="151"/>
      <c r="B3" s="146"/>
      <c r="C3" s="147"/>
      <c r="D3" s="152"/>
      <c r="E3" s="153" t="s">
        <v>239</v>
      </c>
      <c r="F3" s="78"/>
      <c r="G3" s="79"/>
    </row>
    <row r="4" spans="1:7" x14ac:dyDescent="0.2">
      <c r="A4" s="151"/>
      <c r="B4" s="146"/>
      <c r="C4" s="147"/>
      <c r="D4" s="152" t="s">
        <v>222</v>
      </c>
      <c r="E4" s="153" t="s">
        <v>111</v>
      </c>
      <c r="F4" s="154"/>
      <c r="G4" s="155"/>
    </row>
    <row r="5" spans="1:7" x14ac:dyDescent="0.2">
      <c r="A5" s="74"/>
      <c r="B5" s="156"/>
      <c r="C5" s="147"/>
      <c r="D5" s="157" t="s">
        <v>223</v>
      </c>
      <c r="E5" s="158" t="s">
        <v>224</v>
      </c>
      <c r="F5" s="154"/>
      <c r="G5" s="159" t="s">
        <v>116</v>
      </c>
    </row>
    <row r="6" spans="1:7" x14ac:dyDescent="0.2">
      <c r="A6" s="74"/>
      <c r="B6" s="160"/>
      <c r="C6" s="161"/>
      <c r="D6" s="162"/>
      <c r="E6" s="163"/>
      <c r="F6" s="163"/>
      <c r="G6" s="164"/>
    </row>
    <row r="7" spans="1:7" x14ac:dyDescent="0.2">
      <c r="A7" s="74"/>
      <c r="B7" s="165"/>
      <c r="C7" s="91"/>
      <c r="D7" s="166"/>
      <c r="E7" s="167"/>
      <c r="F7" s="168"/>
      <c r="G7" s="169"/>
    </row>
    <row r="8" spans="1:7" x14ac:dyDescent="0.2">
      <c r="A8" s="170"/>
      <c r="B8" s="171"/>
      <c r="C8" s="98" t="s">
        <v>117</v>
      </c>
      <c r="D8" s="172"/>
      <c r="E8" s="173"/>
      <c r="F8" s="173"/>
      <c r="G8" s="174"/>
    </row>
    <row r="9" spans="1:7" x14ac:dyDescent="0.2">
      <c r="A9" s="170"/>
      <c r="B9" s="175"/>
      <c r="C9" s="105" t="s">
        <v>118</v>
      </c>
      <c r="D9" s="176"/>
      <c r="E9" s="177"/>
      <c r="F9" s="177"/>
      <c r="G9" s="178"/>
    </row>
    <row r="10" spans="1:7" x14ac:dyDescent="0.2">
      <c r="A10" s="170"/>
      <c r="B10" s="179"/>
      <c r="C10" s="110"/>
      <c r="D10" s="180"/>
      <c r="E10" s="181"/>
      <c r="F10" s="181"/>
      <c r="G10" s="182"/>
    </row>
    <row r="11" spans="1:7" x14ac:dyDescent="0.2">
      <c r="A11" s="170"/>
      <c r="B11" s="183"/>
      <c r="C11" s="114" t="s">
        <v>119</v>
      </c>
      <c r="D11" s="172"/>
      <c r="E11" s="173"/>
      <c r="F11" s="173"/>
      <c r="G11" s="174"/>
    </row>
    <row r="12" spans="1:7" x14ac:dyDescent="0.2">
      <c r="A12" s="170"/>
      <c r="B12" s="184"/>
      <c r="C12" s="105"/>
      <c r="D12" s="185"/>
      <c r="E12" s="177"/>
      <c r="F12" s="177"/>
      <c r="G12" s="178"/>
    </row>
    <row r="13" spans="1:7" x14ac:dyDescent="0.2">
      <c r="A13" s="170"/>
      <c r="B13" s="186"/>
      <c r="C13" s="114"/>
      <c r="D13" s="172"/>
      <c r="E13" s="173"/>
      <c r="F13" s="173"/>
      <c r="G13" s="174"/>
    </row>
    <row r="14" spans="1:7" x14ac:dyDescent="0.2">
      <c r="A14" s="170"/>
      <c r="B14" s="187"/>
      <c r="C14" s="105"/>
      <c r="D14" s="177"/>
      <c r="E14" s="177"/>
      <c r="F14" s="177"/>
      <c r="G14" s="178"/>
    </row>
    <row r="15" spans="1:7" x14ac:dyDescent="0.2">
      <c r="A15" s="170"/>
      <c r="B15" s="188"/>
      <c r="C15" s="110"/>
      <c r="D15" s="154"/>
      <c r="E15" s="154"/>
      <c r="F15" s="154"/>
      <c r="G15" s="189"/>
    </row>
    <row r="16" spans="1:7" x14ac:dyDescent="0.2">
      <c r="A16" s="74"/>
      <c r="B16" s="190"/>
      <c r="C16" s="191" t="s">
        <v>225</v>
      </c>
      <c r="D16" s="191"/>
      <c r="E16" s="192"/>
      <c r="F16" s="192"/>
      <c r="G16" s="193"/>
    </row>
    <row r="17" spans="1:7" x14ac:dyDescent="0.2">
      <c r="A17" s="170"/>
      <c r="B17" s="188"/>
      <c r="C17" s="191"/>
      <c r="D17" s="191"/>
      <c r="E17" s="192"/>
      <c r="F17" s="192"/>
      <c r="G17" s="189"/>
    </row>
    <row r="18" spans="1:7" x14ac:dyDescent="0.2">
      <c r="A18" s="170"/>
      <c r="B18" s="188"/>
      <c r="C18" s="191"/>
      <c r="D18" s="191"/>
      <c r="E18" s="192"/>
      <c r="F18" s="192"/>
      <c r="G18" s="189"/>
    </row>
    <row r="19" spans="1:7" x14ac:dyDescent="0.2">
      <c r="A19" s="74"/>
      <c r="B19" s="190"/>
      <c r="C19" s="194"/>
      <c r="D19" s="194"/>
      <c r="E19" s="195"/>
      <c r="F19" s="195"/>
      <c r="G19" s="196"/>
    </row>
    <row r="20" spans="1:7" x14ac:dyDescent="0.2">
      <c r="A20" s="74"/>
      <c r="B20" s="190"/>
      <c r="C20" s="194"/>
      <c r="D20" s="194"/>
      <c r="E20" s="195"/>
      <c r="F20" s="195"/>
      <c r="G20" s="196"/>
    </row>
    <row r="21" spans="1:7" x14ac:dyDescent="0.2">
      <c r="A21" s="74"/>
      <c r="B21" s="190"/>
      <c r="C21" s="194"/>
      <c r="D21" s="194"/>
      <c r="E21" s="195"/>
      <c r="F21" s="195"/>
      <c r="G21" s="196"/>
    </row>
    <row r="22" spans="1:7" x14ac:dyDescent="0.2">
      <c r="A22" s="74"/>
      <c r="B22" s="190"/>
      <c r="C22" s="194"/>
      <c r="D22" s="194"/>
      <c r="E22" s="195"/>
      <c r="F22" s="195"/>
      <c r="G22" s="196"/>
    </row>
    <row r="23" spans="1:7" x14ac:dyDescent="0.2">
      <c r="A23" s="74"/>
      <c r="B23" s="190"/>
      <c r="C23" s="194"/>
      <c r="D23" s="194"/>
      <c r="E23" s="195"/>
      <c r="F23" s="195"/>
      <c r="G23" s="196"/>
    </row>
    <row r="24" spans="1:7" x14ac:dyDescent="0.2">
      <c r="A24" s="74"/>
      <c r="B24" s="190"/>
      <c r="C24" s="197"/>
      <c r="D24" s="198"/>
      <c r="E24" s="195"/>
      <c r="F24" s="195"/>
      <c r="G24" s="196"/>
    </row>
    <row r="25" spans="1:7" x14ac:dyDescent="0.2">
      <c r="A25" s="74"/>
      <c r="B25" s="190"/>
      <c r="C25" s="199"/>
      <c r="D25" s="200"/>
      <c r="E25" s="200"/>
      <c r="F25" s="200"/>
      <c r="G25" s="196"/>
    </row>
    <row r="26" spans="1:7" x14ac:dyDescent="0.2">
      <c r="A26" s="74"/>
      <c r="B26" s="190"/>
      <c r="C26" s="194"/>
      <c r="D26" s="194"/>
      <c r="E26" s="195"/>
      <c r="F26" s="195"/>
      <c r="G26" s="196"/>
    </row>
    <row r="27" spans="1:7" x14ac:dyDescent="0.2">
      <c r="A27" s="74"/>
      <c r="B27" s="190"/>
      <c r="C27" s="194"/>
      <c r="D27" s="194"/>
      <c r="E27" s="195"/>
      <c r="F27" s="195"/>
      <c r="G27" s="196"/>
    </row>
    <row r="28" spans="1:7" x14ac:dyDescent="0.2">
      <c r="A28" s="74"/>
      <c r="B28" s="190"/>
      <c r="C28" s="194"/>
      <c r="D28" s="194"/>
      <c r="E28" s="195"/>
      <c r="F28" s="195"/>
      <c r="G28" s="196"/>
    </row>
    <row r="29" spans="1:7" x14ac:dyDescent="0.2">
      <c r="A29" s="74"/>
      <c r="B29" s="190"/>
      <c r="C29" s="194"/>
      <c r="D29" s="194"/>
      <c r="E29" s="195"/>
      <c r="F29" s="195"/>
      <c r="G29" s="196"/>
    </row>
    <row r="30" spans="1:7" x14ac:dyDescent="0.2">
      <c r="A30" s="74"/>
      <c r="B30" s="190"/>
      <c r="C30" s="199"/>
      <c r="D30" s="200"/>
      <c r="E30" s="200"/>
      <c r="F30" s="200"/>
      <c r="G30" s="196"/>
    </row>
    <row r="31" spans="1:7" x14ac:dyDescent="0.2">
      <c r="A31" s="74"/>
      <c r="B31" s="190"/>
      <c r="C31" s="199"/>
      <c r="D31" s="200"/>
      <c r="E31" s="200"/>
      <c r="F31" s="200"/>
      <c r="G31" s="196"/>
    </row>
    <row r="32" spans="1:7" x14ac:dyDescent="0.2">
      <c r="A32" s="74"/>
      <c r="B32" s="190"/>
      <c r="C32" s="199"/>
      <c r="D32" s="200"/>
      <c r="E32" s="200"/>
      <c r="F32" s="200"/>
      <c r="G32" s="196"/>
    </row>
    <row r="33" spans="1:7" x14ac:dyDescent="0.2">
      <c r="A33" s="74"/>
      <c r="B33" s="190"/>
      <c r="C33" s="199"/>
      <c r="D33" s="200"/>
      <c r="E33" s="200"/>
      <c r="F33" s="200"/>
      <c r="G33" s="196"/>
    </row>
    <row r="34" spans="1:7" x14ac:dyDescent="0.2">
      <c r="A34" s="74"/>
      <c r="B34" s="190"/>
      <c r="C34" s="199"/>
      <c r="D34" s="200"/>
      <c r="E34" s="200"/>
      <c r="F34" s="200"/>
      <c r="G34" s="196"/>
    </row>
    <row r="35" spans="1:7" x14ac:dyDescent="0.2">
      <c r="A35" s="74"/>
      <c r="B35" s="190"/>
      <c r="C35" s="199"/>
      <c r="D35" s="200"/>
      <c r="E35" s="200"/>
      <c r="F35" s="200"/>
      <c r="G35" s="196"/>
    </row>
    <row r="36" spans="1:7" x14ac:dyDescent="0.2">
      <c r="A36" s="74"/>
      <c r="B36" s="190"/>
      <c r="C36" s="199"/>
      <c r="D36" s="200"/>
      <c r="E36" s="200"/>
      <c r="F36" s="200"/>
      <c r="G36" s="196"/>
    </row>
    <row r="37" spans="1:7" x14ac:dyDescent="0.2">
      <c r="A37" s="74"/>
      <c r="B37" s="190"/>
      <c r="C37" s="199"/>
      <c r="D37" s="200"/>
      <c r="E37" s="200"/>
      <c r="F37" s="200"/>
      <c r="G37" s="196"/>
    </row>
    <row r="38" spans="1:7" x14ac:dyDescent="0.2">
      <c r="A38" s="74"/>
      <c r="B38" s="190"/>
      <c r="C38" s="199"/>
      <c r="D38" s="200"/>
      <c r="E38" s="200"/>
      <c r="F38" s="200"/>
      <c r="G38" s="196"/>
    </row>
    <row r="39" spans="1:7" x14ac:dyDescent="0.2">
      <c r="A39" s="74"/>
      <c r="B39" s="190"/>
      <c r="C39" s="199"/>
      <c r="D39" s="200"/>
      <c r="E39" s="200"/>
      <c r="F39" s="200"/>
      <c r="G39" s="196"/>
    </row>
    <row r="40" spans="1:7" x14ac:dyDescent="0.2">
      <c r="A40" s="74"/>
      <c r="B40" s="190"/>
      <c r="C40" s="199"/>
      <c r="D40" s="200"/>
      <c r="E40" s="200"/>
      <c r="F40" s="200"/>
      <c r="G40" s="196"/>
    </row>
    <row r="41" spans="1:7" x14ac:dyDescent="0.2">
      <c r="A41" s="74"/>
      <c r="B41" s="190"/>
      <c r="C41" s="199"/>
      <c r="D41" s="200"/>
      <c r="E41" s="200"/>
      <c r="F41" s="200"/>
      <c r="G41" s="196"/>
    </row>
    <row r="42" spans="1:7" x14ac:dyDescent="0.2">
      <c r="A42" s="74"/>
      <c r="B42" s="190"/>
      <c r="C42" s="199"/>
      <c r="D42" s="200"/>
      <c r="E42" s="200"/>
      <c r="F42" s="200"/>
      <c r="G42" s="196"/>
    </row>
    <row r="43" spans="1:7" x14ac:dyDescent="0.2">
      <c r="A43" s="74"/>
      <c r="B43" s="190"/>
      <c r="C43" s="199"/>
      <c r="D43" s="200"/>
      <c r="E43" s="200"/>
      <c r="F43" s="200"/>
      <c r="G43" s="196"/>
    </row>
    <row r="44" spans="1:7" x14ac:dyDescent="0.2">
      <c r="A44" s="74"/>
      <c r="B44" s="190"/>
      <c r="C44" s="199"/>
      <c r="D44" s="200"/>
      <c r="E44" s="200"/>
      <c r="F44" s="200"/>
      <c r="G44" s="196"/>
    </row>
    <row r="45" spans="1:7" x14ac:dyDescent="0.2">
      <c r="A45" s="74"/>
      <c r="B45" s="190"/>
      <c r="C45" s="199"/>
      <c r="D45" s="200"/>
      <c r="E45" s="200"/>
      <c r="F45" s="200"/>
      <c r="G45" s="196"/>
    </row>
    <row r="46" spans="1:7" x14ac:dyDescent="0.2">
      <c r="A46" s="74"/>
      <c r="B46" s="190"/>
      <c r="C46" s="199"/>
      <c r="D46" s="200"/>
      <c r="E46" s="200"/>
      <c r="F46" s="200"/>
      <c r="G46" s="196"/>
    </row>
    <row r="47" spans="1:7" x14ac:dyDescent="0.2">
      <c r="A47" s="74"/>
      <c r="B47" s="190"/>
      <c r="C47" s="199"/>
      <c r="D47" s="200"/>
      <c r="E47" s="200"/>
      <c r="F47" s="200"/>
      <c r="G47" s="196"/>
    </row>
    <row r="48" spans="1:7" x14ac:dyDescent="0.2">
      <c r="A48" s="74"/>
      <c r="B48" s="190"/>
      <c r="C48" s="199"/>
      <c r="D48" s="200"/>
      <c r="E48" s="200"/>
      <c r="F48" s="200"/>
      <c r="G48" s="196"/>
    </row>
    <row r="49" spans="1:7" x14ac:dyDescent="0.2">
      <c r="A49" s="74"/>
      <c r="B49" s="190"/>
      <c r="C49" s="199"/>
      <c r="D49" s="200"/>
      <c r="E49" s="200"/>
      <c r="F49" s="200"/>
      <c r="G49" s="196"/>
    </row>
    <row r="50" spans="1:7" x14ac:dyDescent="0.2">
      <c r="A50" s="74"/>
      <c r="B50" s="190"/>
      <c r="C50" s="199"/>
      <c r="D50" s="200"/>
      <c r="E50" s="200"/>
      <c r="F50" s="200"/>
      <c r="G50" s="196"/>
    </row>
    <row r="51" spans="1:7" x14ac:dyDescent="0.2">
      <c r="A51" s="74"/>
      <c r="B51" s="190"/>
      <c r="C51" s="199"/>
      <c r="D51" s="200"/>
      <c r="E51" s="200"/>
      <c r="F51" s="200"/>
      <c r="G51" s="196"/>
    </row>
    <row r="52" spans="1:7" x14ac:dyDescent="0.2">
      <c r="A52" s="74"/>
      <c r="B52" s="190"/>
      <c r="C52" s="199"/>
      <c r="D52" s="200"/>
      <c r="E52" s="200"/>
      <c r="F52" s="200"/>
      <c r="G52" s="196"/>
    </row>
    <row r="53" spans="1:7" x14ac:dyDescent="0.2">
      <c r="A53" s="74"/>
      <c r="B53" s="190"/>
      <c r="C53" s="199"/>
      <c r="D53" s="200"/>
      <c r="E53" s="200"/>
      <c r="F53" s="200"/>
      <c r="G53" s="196"/>
    </row>
    <row r="54" spans="1:7" x14ac:dyDescent="0.2">
      <c r="A54" s="74"/>
      <c r="B54" s="190"/>
      <c r="C54" s="199"/>
      <c r="D54" s="200"/>
      <c r="E54" s="200"/>
      <c r="F54" s="200"/>
      <c r="G54" s="196"/>
    </row>
    <row r="55" spans="1:7" x14ac:dyDescent="0.2">
      <c r="A55" s="74"/>
      <c r="B55" s="190"/>
      <c r="C55" s="199"/>
      <c r="D55" s="200"/>
      <c r="E55" s="200"/>
      <c r="F55" s="200"/>
      <c r="G55" s="196"/>
    </row>
    <row r="56" spans="1:7" x14ac:dyDescent="0.2">
      <c r="A56" s="74"/>
      <c r="B56" s="190"/>
      <c r="C56" s="199"/>
      <c r="D56" s="200"/>
      <c r="E56" s="200"/>
      <c r="F56" s="200"/>
      <c r="G56" s="196"/>
    </row>
    <row r="57" spans="1:7" x14ac:dyDescent="0.2">
      <c r="A57" s="74"/>
      <c r="B57" s="190"/>
      <c r="C57" s="199"/>
      <c r="D57" s="200"/>
      <c r="E57" s="200"/>
      <c r="F57" s="200"/>
      <c r="G57" s="196"/>
    </row>
    <row r="58" spans="1:7" x14ac:dyDescent="0.2">
      <c r="A58" s="74"/>
      <c r="B58" s="179"/>
      <c r="C58" s="201"/>
      <c r="D58" s="202"/>
      <c r="E58" s="203"/>
      <c r="F58" s="203"/>
      <c r="G58" s="204"/>
    </row>
    <row r="59" spans="1:7" x14ac:dyDescent="0.2">
      <c r="A59" s="74"/>
      <c r="B59" s="179"/>
      <c r="C59" s="201"/>
      <c r="D59" s="202"/>
      <c r="E59" s="203"/>
      <c r="F59" s="203"/>
      <c r="G59" s="204"/>
    </row>
    <row r="60" spans="1:7" ht="140.25" x14ac:dyDescent="0.2">
      <c r="A60" s="205"/>
      <c r="B60" s="206"/>
      <c r="C60" s="207" t="s">
        <v>226</v>
      </c>
      <c r="D60" s="207"/>
      <c r="E60" s="208"/>
      <c r="F60" s="208"/>
      <c r="G60" s="209"/>
    </row>
    <row r="61" spans="1:7" x14ac:dyDescent="0.2">
      <c r="A61" s="74"/>
      <c r="B61" s="210"/>
      <c r="C61" s="211"/>
      <c r="D61" s="212"/>
      <c r="E61" s="213"/>
      <c r="F61" s="213"/>
      <c r="G61" s="214"/>
    </row>
    <row r="62" spans="1:7" x14ac:dyDescent="0.2">
      <c r="A62" s="74"/>
      <c r="B62" s="210"/>
      <c r="C62" s="211"/>
      <c r="D62" s="212"/>
      <c r="E62" s="213"/>
      <c r="F62" s="213"/>
      <c r="G62" s="214"/>
    </row>
    <row r="63" spans="1:7" x14ac:dyDescent="0.2">
      <c r="A63" s="74"/>
      <c r="B63" s="210"/>
      <c r="C63" s="211"/>
      <c r="D63" s="212"/>
      <c r="E63" s="213"/>
      <c r="F63" s="213"/>
      <c r="G63" s="214"/>
    </row>
    <row r="64" spans="1:7" x14ac:dyDescent="0.2">
      <c r="A64" s="74"/>
      <c r="B64" s="210"/>
      <c r="C64" s="211"/>
      <c r="D64" s="212"/>
      <c r="E64" s="213"/>
      <c r="F64" s="213"/>
      <c r="G64" s="214"/>
    </row>
    <row r="65" spans="1:7" x14ac:dyDescent="0.2">
      <c r="A65" s="74"/>
      <c r="B65" s="210"/>
      <c r="C65" s="211"/>
      <c r="D65" s="212"/>
      <c r="E65" s="213"/>
      <c r="F65" s="213"/>
      <c r="G65" s="214"/>
    </row>
    <row r="66" spans="1:7" ht="13.5" thickBot="1" x14ac:dyDescent="0.25">
      <c r="A66" s="74"/>
      <c r="B66" s="215"/>
      <c r="C66" s="216" t="s">
        <v>227</v>
      </c>
      <c r="D66" s="217"/>
      <c r="E66" s="218"/>
      <c r="F66" s="219"/>
      <c r="G66" s="220"/>
    </row>
    <row r="67" spans="1:7" x14ac:dyDescent="0.2">
      <c r="A67" s="74"/>
      <c r="B67" s="221"/>
      <c r="C67" s="158"/>
      <c r="D67" s="222"/>
      <c r="E67" s="223"/>
      <c r="F67" s="149"/>
      <c r="G67" s="224"/>
    </row>
    <row r="68" spans="1:7" x14ac:dyDescent="0.2">
      <c r="A68" s="74"/>
      <c r="B68" s="225" t="s">
        <v>228</v>
      </c>
      <c r="C68" s="226" t="s">
        <v>229</v>
      </c>
      <c r="D68" s="227"/>
      <c r="E68" s="223"/>
      <c r="F68" s="149"/>
      <c r="G68" s="224"/>
    </row>
    <row r="69" spans="1:7" x14ac:dyDescent="0.2">
      <c r="A69" s="74"/>
      <c r="B69" s="225">
        <v>0</v>
      </c>
      <c r="C69" s="226" t="s">
        <v>251</v>
      </c>
      <c r="D69" s="227"/>
      <c r="E69" s="223"/>
      <c r="F69" s="149"/>
      <c r="G69" s="204">
        <f>Demontaža!G128</f>
        <v>0</v>
      </c>
    </row>
    <row r="70" spans="1:7" x14ac:dyDescent="0.2">
      <c r="A70" s="74"/>
      <c r="B70" s="225">
        <v>1</v>
      </c>
      <c r="C70" s="226" t="s">
        <v>240</v>
      </c>
      <c r="D70" s="228"/>
      <c r="E70" s="223"/>
      <c r="F70" s="149"/>
      <c r="G70" s="204">
        <f>G149</f>
        <v>0</v>
      </c>
    </row>
    <row r="71" spans="1:7" x14ac:dyDescent="0.2">
      <c r="A71" s="74"/>
      <c r="B71" s="225">
        <v>2</v>
      </c>
      <c r="C71" s="226" t="s">
        <v>230</v>
      </c>
      <c r="D71" s="228"/>
      <c r="E71" s="223"/>
      <c r="F71" s="149"/>
      <c r="G71" s="204">
        <f>G187</f>
        <v>0</v>
      </c>
    </row>
    <row r="72" spans="1:7" x14ac:dyDescent="0.2">
      <c r="A72" s="74"/>
      <c r="B72" s="225">
        <v>3</v>
      </c>
      <c r="C72" s="226" t="s">
        <v>231</v>
      </c>
      <c r="D72" s="228"/>
      <c r="E72" s="223"/>
      <c r="F72" s="149"/>
      <c r="G72" s="204">
        <f>G242</f>
        <v>0</v>
      </c>
    </row>
    <row r="73" spans="1:7" x14ac:dyDescent="0.2">
      <c r="A73" s="74"/>
      <c r="B73" s="225">
        <v>4</v>
      </c>
      <c r="C73" s="226" t="s">
        <v>232</v>
      </c>
      <c r="D73" s="228"/>
      <c r="E73" s="223"/>
      <c r="F73" s="149"/>
      <c r="G73" s="204">
        <f>G255</f>
        <v>0</v>
      </c>
    </row>
    <row r="74" spans="1:7" x14ac:dyDescent="0.2">
      <c r="A74" s="74"/>
      <c r="B74" s="225">
        <v>5</v>
      </c>
      <c r="C74" s="226" t="s">
        <v>233</v>
      </c>
      <c r="D74" s="228"/>
      <c r="E74" s="223"/>
      <c r="F74" s="149"/>
      <c r="G74" s="204">
        <f>G263</f>
        <v>0</v>
      </c>
    </row>
    <row r="75" spans="1:7" x14ac:dyDescent="0.2">
      <c r="A75" s="74"/>
      <c r="B75" s="206"/>
      <c r="C75" s="73"/>
      <c r="D75" s="229"/>
      <c r="E75" s="223"/>
      <c r="F75" s="149"/>
      <c r="G75" s="204"/>
    </row>
    <row r="76" spans="1:7" x14ac:dyDescent="0.2">
      <c r="A76" s="74"/>
      <c r="B76" s="230" t="s">
        <v>228</v>
      </c>
      <c r="C76" s="231" t="s">
        <v>234</v>
      </c>
      <c r="D76" s="232"/>
      <c r="E76" s="233"/>
      <c r="F76" s="234"/>
      <c r="G76" s="235">
        <f>SUM(G69:G75)</f>
        <v>0</v>
      </c>
    </row>
    <row r="77" spans="1:7" x14ac:dyDescent="0.2">
      <c r="A77" s="74"/>
      <c r="B77" s="202"/>
      <c r="C77" s="236"/>
      <c r="D77" s="228"/>
      <c r="E77" s="223"/>
      <c r="F77" s="149"/>
      <c r="G77" s="204"/>
    </row>
    <row r="78" spans="1:7" x14ac:dyDescent="0.2">
      <c r="A78" s="74"/>
      <c r="B78" s="221"/>
      <c r="C78" s="237"/>
      <c r="D78" s="221"/>
      <c r="E78" s="154"/>
      <c r="F78" s="149"/>
      <c r="G78" s="204"/>
    </row>
    <row r="79" spans="1:7" x14ac:dyDescent="0.2">
      <c r="A79" s="74"/>
      <c r="B79" s="238"/>
      <c r="C79" s="239" t="str">
        <f>C66</f>
        <v>REKAPITULACIJA</v>
      </c>
      <c r="D79" s="230" t="s">
        <v>106</v>
      </c>
      <c r="E79" s="240"/>
      <c r="F79" s="240"/>
      <c r="G79" s="235">
        <f>SUM(G76)</f>
        <v>0</v>
      </c>
    </row>
    <row r="80" spans="1:7" x14ac:dyDescent="0.2">
      <c r="A80" s="74"/>
      <c r="B80" s="165"/>
      <c r="C80" s="91"/>
      <c r="D80" s="166"/>
      <c r="E80" s="167"/>
      <c r="F80" s="168"/>
      <c r="G80" s="169"/>
    </row>
    <row r="81" spans="1:7" x14ac:dyDescent="0.2">
      <c r="A81" s="74"/>
      <c r="B81" s="146"/>
      <c r="C81" s="201" t="s">
        <v>235</v>
      </c>
      <c r="D81" s="241">
        <v>0.25</v>
      </c>
      <c r="E81" s="223"/>
      <c r="F81" s="149"/>
      <c r="G81" s="204">
        <f>G79/4</f>
        <v>0</v>
      </c>
    </row>
    <row r="82" spans="1:7" x14ac:dyDescent="0.2">
      <c r="A82" s="74"/>
      <c r="B82" s="146"/>
      <c r="C82" s="147"/>
      <c r="D82" s="148"/>
      <c r="E82" s="149"/>
      <c r="F82" s="138"/>
      <c r="G82" s="150"/>
    </row>
    <row r="83" spans="1:7" x14ac:dyDescent="0.2">
      <c r="A83" s="74"/>
      <c r="B83" s="238"/>
      <c r="C83" s="239" t="str">
        <f>C66</f>
        <v>REKAPITULACIJA</v>
      </c>
      <c r="D83" s="242" t="s">
        <v>236</v>
      </c>
      <c r="E83" s="242"/>
      <c r="F83" s="240"/>
      <c r="G83" s="235">
        <f>G79+G81</f>
        <v>0</v>
      </c>
    </row>
    <row r="84" spans="1:7" x14ac:dyDescent="0.2">
      <c r="A84" s="74"/>
      <c r="B84" s="146"/>
      <c r="C84" s="147"/>
      <c r="D84" s="148"/>
      <c r="E84" s="149"/>
      <c r="F84" s="138"/>
      <c r="G84" s="150"/>
    </row>
    <row r="85" spans="1:7" x14ac:dyDescent="0.2">
      <c r="A85" s="74"/>
      <c r="B85" s="146"/>
      <c r="C85" s="147"/>
      <c r="D85" s="148"/>
      <c r="E85" s="149"/>
      <c r="F85" s="138"/>
      <c r="G85" s="150"/>
    </row>
    <row r="86" spans="1:7" x14ac:dyDescent="0.2">
      <c r="A86" s="74"/>
      <c r="B86" s="146"/>
      <c r="C86" s="147"/>
      <c r="D86" s="148"/>
      <c r="E86" s="149"/>
      <c r="F86" s="138"/>
      <c r="G86" s="150"/>
    </row>
    <row r="87" spans="1:7" x14ac:dyDescent="0.2">
      <c r="A87" s="74"/>
      <c r="B87" s="146"/>
      <c r="C87" s="147"/>
      <c r="D87" s="148"/>
      <c r="E87" s="149"/>
      <c r="F87" s="138"/>
      <c r="G87" s="150"/>
    </row>
    <row r="88" spans="1:7" x14ac:dyDescent="0.2">
      <c r="A88" s="74"/>
      <c r="B88" s="146"/>
      <c r="C88" s="147"/>
      <c r="D88" s="148"/>
      <c r="E88" s="149"/>
      <c r="F88" s="138"/>
      <c r="G88" s="150"/>
    </row>
    <row r="89" spans="1:7" x14ac:dyDescent="0.2">
      <c r="A89" s="74"/>
      <c r="B89" s="146"/>
      <c r="C89" s="147"/>
      <c r="D89" s="148"/>
      <c r="E89" s="149"/>
      <c r="F89" s="138"/>
      <c r="G89" s="150"/>
    </row>
    <row r="90" spans="1:7" x14ac:dyDescent="0.2">
      <c r="A90" s="74"/>
      <c r="B90" s="146"/>
      <c r="C90" s="147"/>
      <c r="D90" s="148"/>
      <c r="E90" s="149"/>
      <c r="F90" s="138"/>
      <c r="G90" s="150"/>
    </row>
    <row r="91" spans="1:7" x14ac:dyDescent="0.2">
      <c r="A91" s="74"/>
      <c r="B91" s="146"/>
      <c r="C91" s="147"/>
      <c r="D91" s="148"/>
      <c r="E91" s="149"/>
      <c r="F91" s="138"/>
      <c r="G91" s="150"/>
    </row>
    <row r="92" spans="1:7" x14ac:dyDescent="0.2">
      <c r="A92" s="74"/>
      <c r="B92" s="146"/>
      <c r="C92" s="147"/>
      <c r="D92" s="148"/>
      <c r="E92" s="149"/>
      <c r="F92" s="138"/>
      <c r="G92" s="150"/>
    </row>
    <row r="93" spans="1:7" x14ac:dyDescent="0.2">
      <c r="A93" s="74"/>
      <c r="B93" s="146"/>
      <c r="C93" s="147"/>
      <c r="D93" s="148"/>
      <c r="E93" s="149"/>
      <c r="F93" s="138"/>
      <c r="G93" s="150"/>
    </row>
    <row r="106" spans="1:7" ht="13.5" thickBot="1" x14ac:dyDescent="0.25"/>
    <row r="107" spans="1:7" ht="13.5" thickBot="1" x14ac:dyDescent="0.25">
      <c r="B107" s="14" t="s">
        <v>0</v>
      </c>
      <c r="C107" s="3" t="s">
        <v>1</v>
      </c>
      <c r="D107" s="4" t="s">
        <v>2</v>
      </c>
      <c r="E107" s="5" t="s">
        <v>3</v>
      </c>
      <c r="F107" s="5" t="s">
        <v>4</v>
      </c>
      <c r="G107" s="6" t="s">
        <v>5</v>
      </c>
    </row>
    <row r="109" spans="1:7" s="31" customFormat="1" x14ac:dyDescent="0.2">
      <c r="A109" s="25"/>
      <c r="B109" s="50" t="s">
        <v>104</v>
      </c>
      <c r="C109" s="26" t="s">
        <v>242</v>
      </c>
      <c r="D109" s="43"/>
      <c r="E109" s="44"/>
      <c r="F109" s="29"/>
      <c r="G109" s="30"/>
    </row>
    <row r="110" spans="1:7" x14ac:dyDescent="0.2">
      <c r="B110" s="243"/>
      <c r="C110" s="244"/>
      <c r="D110" s="245"/>
      <c r="E110" s="246"/>
      <c r="F110" s="32"/>
      <c r="G110" s="247"/>
    </row>
    <row r="111" spans="1:7" s="31" customFormat="1" x14ac:dyDescent="0.2">
      <c r="A111" s="25"/>
      <c r="B111" s="50" t="s">
        <v>75</v>
      </c>
      <c r="C111" s="26" t="s">
        <v>241</v>
      </c>
      <c r="D111" s="43"/>
      <c r="E111" s="44"/>
      <c r="F111" s="29"/>
      <c r="G111" s="30"/>
    </row>
    <row r="113" spans="2:7" ht="117.6" customHeight="1" x14ac:dyDescent="0.2">
      <c r="B113" s="49" t="s">
        <v>76</v>
      </c>
      <c r="C113" s="11" t="s">
        <v>29</v>
      </c>
    </row>
    <row r="114" spans="2:7" x14ac:dyDescent="0.2">
      <c r="C114" s="11" t="s">
        <v>36</v>
      </c>
    </row>
    <row r="115" spans="2:7" x14ac:dyDescent="0.2">
      <c r="C115" s="11" t="s">
        <v>20</v>
      </c>
    </row>
    <row r="116" spans="2:7" x14ac:dyDescent="0.2">
      <c r="C116" s="12" t="s">
        <v>18</v>
      </c>
      <c r="D116" s="41" t="s">
        <v>10</v>
      </c>
      <c r="E116" s="42">
        <f>5.28+4+2+2</f>
        <v>13.280000000000001</v>
      </c>
      <c r="G116" s="8">
        <f>F116*E116</f>
        <v>0</v>
      </c>
    </row>
    <row r="117" spans="2:7" x14ac:dyDescent="0.2">
      <c r="C117" s="12" t="s">
        <v>30</v>
      </c>
      <c r="D117" s="41" t="s">
        <v>10</v>
      </c>
      <c r="E117" s="42">
        <v>6.5</v>
      </c>
      <c r="G117" s="8">
        <f t="shared" ref="G117:G120" si="0">F117*E117</f>
        <v>0</v>
      </c>
    </row>
    <row r="118" spans="2:7" x14ac:dyDescent="0.2">
      <c r="C118" s="12" t="s">
        <v>31</v>
      </c>
      <c r="D118" s="41" t="s">
        <v>32</v>
      </c>
      <c r="E118" s="42">
        <f>1*1.5</f>
        <v>1.5</v>
      </c>
      <c r="G118" s="8">
        <f t="shared" si="0"/>
        <v>0</v>
      </c>
    </row>
    <row r="119" spans="2:7" x14ac:dyDescent="0.2">
      <c r="C119" s="12" t="s">
        <v>19</v>
      </c>
      <c r="D119" s="41" t="s">
        <v>32</v>
      </c>
      <c r="E119" s="42">
        <f>1*1.2</f>
        <v>1.2</v>
      </c>
      <c r="G119" s="8">
        <f t="shared" si="0"/>
        <v>0</v>
      </c>
    </row>
    <row r="120" spans="2:7" x14ac:dyDescent="0.2">
      <c r="C120" s="12" t="s">
        <v>33</v>
      </c>
      <c r="D120" s="41" t="s">
        <v>10</v>
      </c>
      <c r="E120" s="42">
        <v>2.1</v>
      </c>
      <c r="G120" s="8">
        <f t="shared" si="0"/>
        <v>0</v>
      </c>
    </row>
    <row r="122" spans="2:7" ht="127.5" x14ac:dyDescent="0.2">
      <c r="B122" s="49" t="s">
        <v>77</v>
      </c>
      <c r="C122" s="11" t="s">
        <v>21</v>
      </c>
    </row>
    <row r="123" spans="2:7" ht="18" customHeight="1" x14ac:dyDescent="0.2">
      <c r="C123" s="11" t="s">
        <v>24</v>
      </c>
    </row>
    <row r="124" spans="2:7" x14ac:dyDescent="0.2">
      <c r="C124" s="11" t="s">
        <v>37</v>
      </c>
    </row>
    <row r="125" spans="2:7" x14ac:dyDescent="0.2">
      <c r="C125" s="11" t="s">
        <v>22</v>
      </c>
      <c r="D125" s="41" t="s">
        <v>10</v>
      </c>
      <c r="E125" s="42">
        <v>6.5</v>
      </c>
      <c r="G125" s="8">
        <f t="shared" ref="G125" si="1">F125*E125</f>
        <v>0</v>
      </c>
    </row>
    <row r="127" spans="2:7" ht="117" customHeight="1" x14ac:dyDescent="0.2">
      <c r="B127" s="49" t="s">
        <v>78</v>
      </c>
      <c r="C127" s="11" t="s">
        <v>34</v>
      </c>
    </row>
    <row r="128" spans="2:7" x14ac:dyDescent="0.2">
      <c r="C128" s="11" t="s">
        <v>36</v>
      </c>
    </row>
    <row r="129" spans="2:7" x14ac:dyDescent="0.2">
      <c r="C129" s="11" t="s">
        <v>20</v>
      </c>
    </row>
    <row r="130" spans="2:7" x14ac:dyDescent="0.2">
      <c r="C130" s="12" t="s">
        <v>18</v>
      </c>
      <c r="D130" s="41" t="s">
        <v>10</v>
      </c>
      <c r="E130" s="42">
        <f>5.28+4+2+2</f>
        <v>13.280000000000001</v>
      </c>
      <c r="G130" s="8">
        <f t="shared" ref="G130:G134" si="2">F130*E130</f>
        <v>0</v>
      </c>
    </row>
    <row r="131" spans="2:7" x14ac:dyDescent="0.2">
      <c r="C131" s="12" t="s">
        <v>30</v>
      </c>
      <c r="D131" s="41" t="s">
        <v>10</v>
      </c>
      <c r="E131" s="42">
        <v>6.5</v>
      </c>
      <c r="G131" s="8">
        <f t="shared" si="2"/>
        <v>0</v>
      </c>
    </row>
    <row r="132" spans="2:7" x14ac:dyDescent="0.2">
      <c r="C132" s="12" t="s">
        <v>31</v>
      </c>
      <c r="D132" s="41" t="s">
        <v>32</v>
      </c>
      <c r="E132" s="42">
        <f>1*1.5</f>
        <v>1.5</v>
      </c>
      <c r="G132" s="8">
        <f t="shared" si="2"/>
        <v>0</v>
      </c>
    </row>
    <row r="133" spans="2:7" x14ac:dyDescent="0.2">
      <c r="C133" s="12" t="s">
        <v>19</v>
      </c>
      <c r="D133" s="41" t="s">
        <v>32</v>
      </c>
      <c r="E133" s="42">
        <f>1*1.2</f>
        <v>1.2</v>
      </c>
      <c r="G133" s="8">
        <f t="shared" si="2"/>
        <v>0</v>
      </c>
    </row>
    <row r="134" spans="2:7" x14ac:dyDescent="0.2">
      <c r="C134" s="12" t="s">
        <v>33</v>
      </c>
      <c r="D134" s="41" t="s">
        <v>10</v>
      </c>
      <c r="E134" s="42">
        <v>2.1</v>
      </c>
      <c r="G134" s="8">
        <f t="shared" si="2"/>
        <v>0</v>
      </c>
    </row>
    <row r="135" spans="2:7" x14ac:dyDescent="0.2">
      <c r="C135" s="11"/>
    </row>
    <row r="136" spans="2:7" ht="115.9" customHeight="1" x14ac:dyDescent="0.2">
      <c r="B136" s="49" t="s">
        <v>79</v>
      </c>
      <c r="C136" s="11" t="s">
        <v>23</v>
      </c>
    </row>
    <row r="137" spans="2:7" x14ac:dyDescent="0.2">
      <c r="C137" s="11" t="s">
        <v>37</v>
      </c>
    </row>
    <row r="138" spans="2:7" x14ac:dyDescent="0.2">
      <c r="C138" s="11" t="s">
        <v>22</v>
      </c>
      <c r="D138" s="41" t="s">
        <v>10</v>
      </c>
      <c r="E138" s="42">
        <v>6.5</v>
      </c>
      <c r="G138" s="8">
        <f t="shared" ref="G138" si="3">F138*E138</f>
        <v>0</v>
      </c>
    </row>
    <row r="140" spans="2:7" ht="127.5" x14ac:dyDescent="0.2">
      <c r="B140" s="49" t="s">
        <v>80</v>
      </c>
      <c r="C140" s="11" t="s">
        <v>35</v>
      </c>
    </row>
    <row r="141" spans="2:7" x14ac:dyDescent="0.2">
      <c r="C141" s="11" t="s">
        <v>38</v>
      </c>
    </row>
    <row r="142" spans="2:7" x14ac:dyDescent="0.2">
      <c r="C142" s="12" t="s">
        <v>25</v>
      </c>
    </row>
    <row r="143" spans="2:7" x14ac:dyDescent="0.2">
      <c r="C143" s="11" t="s">
        <v>17</v>
      </c>
      <c r="D143" s="41" t="s">
        <v>10</v>
      </c>
      <c r="E143" s="42">
        <f>5+5+2</f>
        <v>12</v>
      </c>
      <c r="G143" s="8">
        <f t="shared" ref="G143" si="4">F143*E143</f>
        <v>0</v>
      </c>
    </row>
    <row r="145" spans="1:8" ht="114.75" x14ac:dyDescent="0.2">
      <c r="B145" s="49" t="s">
        <v>81</v>
      </c>
      <c r="C145" s="11" t="s">
        <v>26</v>
      </c>
    </row>
    <row r="146" spans="1:8" x14ac:dyDescent="0.2">
      <c r="C146" s="12" t="s">
        <v>27</v>
      </c>
    </row>
    <row r="147" spans="1:8" x14ac:dyDescent="0.2">
      <c r="C147" s="11" t="s">
        <v>22</v>
      </c>
      <c r="D147" s="41" t="s">
        <v>10</v>
      </c>
      <c r="E147" s="42">
        <v>1.5</v>
      </c>
      <c r="G147" s="8">
        <f t="shared" ref="G147" si="5">F147*E147</f>
        <v>0</v>
      </c>
    </row>
    <row r="148" spans="1:8" x14ac:dyDescent="0.2">
      <c r="C148" s="11"/>
    </row>
    <row r="149" spans="1:8" x14ac:dyDescent="0.2">
      <c r="B149" s="53" t="s">
        <v>75</v>
      </c>
      <c r="C149" s="54" t="s">
        <v>241</v>
      </c>
      <c r="D149" s="55" t="s">
        <v>106</v>
      </c>
      <c r="E149" s="56"/>
      <c r="F149" s="32"/>
      <c r="G149" s="57">
        <f>SUM(G110:G148)</f>
        <v>0</v>
      </c>
      <c r="H149" s="33"/>
    </row>
    <row r="150" spans="1:8" s="31" customFormat="1" x14ac:dyDescent="0.2">
      <c r="A150" s="25"/>
      <c r="D150" s="43"/>
      <c r="E150" s="44"/>
      <c r="F150" s="29"/>
      <c r="G150" s="30"/>
    </row>
    <row r="152" spans="1:8" s="31" customFormat="1" x14ac:dyDescent="0.2">
      <c r="A152" s="25"/>
      <c r="B152" s="51" t="s">
        <v>82</v>
      </c>
      <c r="C152" s="10" t="s">
        <v>28</v>
      </c>
      <c r="D152" s="45"/>
      <c r="E152" s="46"/>
      <c r="F152" s="36"/>
      <c r="G152" s="37"/>
    </row>
    <row r="154" spans="1:8" ht="153" x14ac:dyDescent="0.2">
      <c r="B154" s="49" t="s">
        <v>83</v>
      </c>
      <c r="C154" s="15" t="s">
        <v>40</v>
      </c>
    </row>
    <row r="155" spans="1:8" ht="25.5" x14ac:dyDescent="0.2">
      <c r="C155" s="11" t="s">
        <v>39</v>
      </c>
    </row>
    <row r="156" spans="1:8" x14ac:dyDescent="0.2">
      <c r="C156" s="11" t="s">
        <v>41</v>
      </c>
    </row>
    <row r="157" spans="1:8" x14ac:dyDescent="0.2">
      <c r="C157" s="12" t="s">
        <v>18</v>
      </c>
      <c r="D157" s="41" t="s">
        <v>10</v>
      </c>
      <c r="E157" s="42">
        <f>5.28+4+2+2</f>
        <v>13.280000000000001</v>
      </c>
      <c r="G157" s="8">
        <f t="shared" ref="G157:G161" si="6">F157*E157</f>
        <v>0</v>
      </c>
    </row>
    <row r="158" spans="1:8" x14ac:dyDescent="0.2">
      <c r="C158" s="12" t="s">
        <v>30</v>
      </c>
      <c r="D158" s="41" t="s">
        <v>10</v>
      </c>
      <c r="E158" s="42">
        <v>6.5</v>
      </c>
      <c r="G158" s="8">
        <f t="shared" si="6"/>
        <v>0</v>
      </c>
    </row>
    <row r="159" spans="1:8" x14ac:dyDescent="0.2">
      <c r="C159" s="12" t="s">
        <v>31</v>
      </c>
      <c r="D159" s="41" t="s">
        <v>32</v>
      </c>
      <c r="E159" s="42">
        <f>1*1.5</f>
        <v>1.5</v>
      </c>
      <c r="G159" s="8">
        <f t="shared" si="6"/>
        <v>0</v>
      </c>
    </row>
    <row r="160" spans="1:8" x14ac:dyDescent="0.2">
      <c r="C160" s="12" t="s">
        <v>19</v>
      </c>
      <c r="D160" s="41" t="s">
        <v>32</v>
      </c>
      <c r="E160" s="42">
        <f>1*1.2</f>
        <v>1.2</v>
      </c>
      <c r="G160" s="8">
        <f t="shared" si="6"/>
        <v>0</v>
      </c>
    </row>
    <row r="161" spans="2:7" x14ac:dyDescent="0.2">
      <c r="C161" s="12" t="s">
        <v>33</v>
      </c>
      <c r="D161" s="41" t="s">
        <v>10</v>
      </c>
      <c r="E161" s="42">
        <v>2.1</v>
      </c>
      <c r="G161" s="8">
        <f t="shared" si="6"/>
        <v>0</v>
      </c>
    </row>
    <row r="163" spans="2:7" ht="140.25" x14ac:dyDescent="0.2">
      <c r="B163" s="49" t="s">
        <v>84</v>
      </c>
      <c r="C163" s="15" t="s">
        <v>42</v>
      </c>
    </row>
    <row r="164" spans="2:7" x14ac:dyDescent="0.2">
      <c r="C164" s="11" t="s">
        <v>43</v>
      </c>
    </row>
    <row r="165" spans="2:7" x14ac:dyDescent="0.2">
      <c r="C165" s="11" t="s">
        <v>22</v>
      </c>
      <c r="D165" s="41" t="s">
        <v>10</v>
      </c>
      <c r="E165" s="42">
        <v>6.5</v>
      </c>
      <c r="G165" s="8">
        <f t="shared" ref="G165" si="7">F165*E165</f>
        <v>0</v>
      </c>
    </row>
    <row r="167" spans="2:7" ht="114.75" x14ac:dyDescent="0.2">
      <c r="B167" s="49" t="s">
        <v>85</v>
      </c>
      <c r="C167" s="16" t="s">
        <v>44</v>
      </c>
    </row>
    <row r="168" spans="2:7" x14ac:dyDescent="0.2">
      <c r="C168" s="11" t="s">
        <v>50</v>
      </c>
    </row>
    <row r="169" spans="2:7" x14ac:dyDescent="0.2">
      <c r="C169" s="11" t="s">
        <v>17</v>
      </c>
      <c r="D169" s="41" t="s">
        <v>10</v>
      </c>
      <c r="E169" s="42">
        <v>12</v>
      </c>
      <c r="G169" s="8">
        <f t="shared" ref="G169" si="8">F169*E169</f>
        <v>0</v>
      </c>
    </row>
    <row r="171" spans="2:7" ht="114.75" x14ac:dyDescent="0.2">
      <c r="B171" s="49" t="s">
        <v>86</v>
      </c>
      <c r="C171" s="16" t="s">
        <v>45</v>
      </c>
    </row>
    <row r="172" spans="2:7" x14ac:dyDescent="0.2">
      <c r="C172" s="11" t="s">
        <v>22</v>
      </c>
      <c r="D172" s="41" t="s">
        <v>10</v>
      </c>
      <c r="E172" s="42">
        <v>1.5</v>
      </c>
      <c r="G172" s="8">
        <f t="shared" ref="G172" si="9">F172*E172</f>
        <v>0</v>
      </c>
    </row>
    <row r="174" spans="2:7" ht="195" x14ac:dyDescent="0.2">
      <c r="B174" s="49" t="s">
        <v>87</v>
      </c>
      <c r="C174" s="16" t="s">
        <v>219</v>
      </c>
    </row>
    <row r="175" spans="2:7" ht="25.5" x14ac:dyDescent="0.2">
      <c r="C175" s="11" t="s">
        <v>39</v>
      </c>
    </row>
    <row r="176" spans="2:7" x14ac:dyDescent="0.2">
      <c r="C176" s="11" t="s">
        <v>20</v>
      </c>
    </row>
    <row r="177" spans="1:7" x14ac:dyDescent="0.2">
      <c r="C177" s="12" t="s">
        <v>18</v>
      </c>
      <c r="D177" s="41" t="s">
        <v>10</v>
      </c>
      <c r="E177" s="42">
        <f>5.28+4+2+2</f>
        <v>13.280000000000001</v>
      </c>
      <c r="G177" s="8">
        <f t="shared" ref="G177:G181" si="10">F177*E177</f>
        <v>0</v>
      </c>
    </row>
    <row r="178" spans="1:7" x14ac:dyDescent="0.2">
      <c r="C178" s="12" t="s">
        <v>30</v>
      </c>
      <c r="D178" s="41" t="s">
        <v>10</v>
      </c>
      <c r="E178" s="42">
        <v>6.5</v>
      </c>
      <c r="G178" s="8">
        <f t="shared" si="10"/>
        <v>0</v>
      </c>
    </row>
    <row r="179" spans="1:7" x14ac:dyDescent="0.2">
      <c r="C179" s="12" t="s">
        <v>31</v>
      </c>
      <c r="D179" s="41" t="s">
        <v>32</v>
      </c>
      <c r="E179" s="42">
        <f>1*1.5</f>
        <v>1.5</v>
      </c>
      <c r="G179" s="8">
        <f t="shared" si="10"/>
        <v>0</v>
      </c>
    </row>
    <row r="180" spans="1:7" x14ac:dyDescent="0.2">
      <c r="C180" s="12" t="s">
        <v>19</v>
      </c>
      <c r="D180" s="41" t="s">
        <v>32</v>
      </c>
      <c r="E180" s="42">
        <f>1*1.2</f>
        <v>1.2</v>
      </c>
      <c r="G180" s="8">
        <f t="shared" si="10"/>
        <v>0</v>
      </c>
    </row>
    <row r="181" spans="1:7" x14ac:dyDescent="0.2">
      <c r="C181" s="12" t="s">
        <v>33</v>
      </c>
      <c r="D181" s="41" t="s">
        <v>10</v>
      </c>
      <c r="E181" s="42">
        <v>2.1</v>
      </c>
      <c r="G181" s="8">
        <f t="shared" si="10"/>
        <v>0</v>
      </c>
    </row>
    <row r="183" spans="1:7" ht="180" x14ac:dyDescent="0.2">
      <c r="B183" s="49" t="s">
        <v>88</v>
      </c>
      <c r="C183" s="16" t="s">
        <v>220</v>
      </c>
    </row>
    <row r="184" spans="1:7" x14ac:dyDescent="0.2">
      <c r="C184" s="11" t="s">
        <v>43</v>
      </c>
    </row>
    <row r="185" spans="1:7" x14ac:dyDescent="0.2">
      <c r="C185" s="11" t="s">
        <v>22</v>
      </c>
      <c r="D185" s="41" t="s">
        <v>10</v>
      </c>
      <c r="E185" s="42">
        <v>6.5</v>
      </c>
      <c r="G185" s="8">
        <f t="shared" ref="G185" si="11">F185*E185</f>
        <v>0</v>
      </c>
    </row>
    <row r="186" spans="1:7" x14ac:dyDescent="0.2">
      <c r="C186" s="11"/>
    </row>
    <row r="187" spans="1:7" s="31" customFormat="1" x14ac:dyDescent="0.2">
      <c r="A187" s="25"/>
      <c r="B187" s="53" t="s">
        <v>82</v>
      </c>
      <c r="C187" s="54" t="s">
        <v>28</v>
      </c>
      <c r="D187" s="43" t="s">
        <v>106</v>
      </c>
      <c r="E187" s="44"/>
      <c r="F187" s="29"/>
      <c r="G187" s="30">
        <f>SUM(G154:G186)</f>
        <v>0</v>
      </c>
    </row>
    <row r="188" spans="1:7" x14ac:dyDescent="0.2">
      <c r="C188" s="38"/>
      <c r="D188" s="47"/>
      <c r="E188" s="48"/>
      <c r="F188" s="34"/>
      <c r="G188" s="35"/>
    </row>
    <row r="190" spans="1:7" s="31" customFormat="1" x14ac:dyDescent="0.2">
      <c r="A190" s="25"/>
      <c r="B190" s="51" t="s">
        <v>89</v>
      </c>
      <c r="C190" s="10" t="s">
        <v>46</v>
      </c>
      <c r="D190" s="45"/>
      <c r="E190" s="46"/>
      <c r="F190" s="36"/>
      <c r="G190" s="37"/>
    </row>
    <row r="192" spans="1:7" ht="114.75" x14ac:dyDescent="0.2">
      <c r="B192" s="49" t="s">
        <v>90</v>
      </c>
      <c r="C192" s="17" t="s">
        <v>47</v>
      </c>
    </row>
    <row r="193" spans="2:7" ht="25.5" x14ac:dyDescent="0.2">
      <c r="C193" s="11" t="s">
        <v>39</v>
      </c>
    </row>
    <row r="194" spans="2:7" x14ac:dyDescent="0.2">
      <c r="C194" s="11" t="s">
        <v>20</v>
      </c>
    </row>
    <row r="195" spans="2:7" x14ac:dyDescent="0.2">
      <c r="C195" s="12" t="s">
        <v>18</v>
      </c>
      <c r="D195" s="41" t="s">
        <v>10</v>
      </c>
      <c r="E195" s="42">
        <f>5.28+4+2+2</f>
        <v>13.280000000000001</v>
      </c>
      <c r="G195" s="8">
        <f t="shared" ref="G195:G199" si="12">F195*E195</f>
        <v>0</v>
      </c>
    </row>
    <row r="196" spans="2:7" x14ac:dyDescent="0.2">
      <c r="C196" s="12" t="s">
        <v>30</v>
      </c>
      <c r="D196" s="41" t="s">
        <v>10</v>
      </c>
      <c r="E196" s="42">
        <v>6.5</v>
      </c>
      <c r="G196" s="8">
        <f t="shared" si="12"/>
        <v>0</v>
      </c>
    </row>
    <row r="197" spans="2:7" x14ac:dyDescent="0.2">
      <c r="C197" s="12" t="s">
        <v>31</v>
      </c>
      <c r="D197" s="41" t="s">
        <v>32</v>
      </c>
      <c r="E197" s="42">
        <f>1*1.5</f>
        <v>1.5</v>
      </c>
      <c r="G197" s="8">
        <f t="shared" si="12"/>
        <v>0</v>
      </c>
    </row>
    <row r="198" spans="2:7" x14ac:dyDescent="0.2">
      <c r="C198" s="12" t="s">
        <v>19</v>
      </c>
      <c r="D198" s="41" t="s">
        <v>32</v>
      </c>
      <c r="E198" s="42">
        <f>1*1.2</f>
        <v>1.2</v>
      </c>
      <c r="G198" s="8">
        <f t="shared" si="12"/>
        <v>0</v>
      </c>
    </row>
    <row r="199" spans="2:7" x14ac:dyDescent="0.2">
      <c r="C199" s="12" t="s">
        <v>33</v>
      </c>
      <c r="D199" s="41" t="s">
        <v>10</v>
      </c>
      <c r="E199" s="42">
        <v>2.1</v>
      </c>
      <c r="G199" s="8">
        <f t="shared" si="12"/>
        <v>0</v>
      </c>
    </row>
    <row r="201" spans="2:7" ht="114.75" x14ac:dyDescent="0.2">
      <c r="B201" s="250" t="s">
        <v>91</v>
      </c>
      <c r="C201" s="17" t="s">
        <v>48</v>
      </c>
    </row>
    <row r="202" spans="2:7" x14ac:dyDescent="0.2">
      <c r="C202" s="11" t="s">
        <v>43</v>
      </c>
    </row>
    <row r="203" spans="2:7" x14ac:dyDescent="0.2">
      <c r="C203" s="11" t="s">
        <v>22</v>
      </c>
      <c r="D203" s="41" t="s">
        <v>10</v>
      </c>
      <c r="E203" s="42">
        <v>6.5</v>
      </c>
      <c r="G203" s="8">
        <f t="shared" ref="G203" si="13">F203*E203</f>
        <v>0</v>
      </c>
    </row>
    <row r="205" spans="2:7" ht="242.25" x14ac:dyDescent="0.2">
      <c r="B205" s="49" t="s">
        <v>92</v>
      </c>
      <c r="C205" s="18" t="s">
        <v>49</v>
      </c>
    </row>
    <row r="206" spans="2:7" x14ac:dyDescent="0.2">
      <c r="C206" s="11" t="s">
        <v>50</v>
      </c>
    </row>
    <row r="207" spans="2:7" x14ac:dyDescent="0.2">
      <c r="C207" s="11" t="s">
        <v>17</v>
      </c>
      <c r="D207" s="41" t="s">
        <v>10</v>
      </c>
      <c r="E207" s="42">
        <v>12</v>
      </c>
      <c r="G207" s="8">
        <f t="shared" ref="G207" si="14">F207*E207</f>
        <v>0</v>
      </c>
    </row>
    <row r="209" spans="2:7" ht="242.25" x14ac:dyDescent="0.2">
      <c r="B209" s="49" t="s">
        <v>93</v>
      </c>
      <c r="C209" s="18" t="s">
        <v>51</v>
      </c>
    </row>
    <row r="210" spans="2:7" x14ac:dyDescent="0.2">
      <c r="C210" s="11" t="s">
        <v>22</v>
      </c>
      <c r="D210" s="41" t="s">
        <v>10</v>
      </c>
      <c r="E210" s="42">
        <v>2</v>
      </c>
      <c r="G210" s="8">
        <f t="shared" ref="G210" si="15">F210*E210</f>
        <v>0</v>
      </c>
    </row>
    <row r="212" spans="2:7" ht="174.6" customHeight="1" x14ac:dyDescent="0.2">
      <c r="B212" s="49" t="s">
        <v>94</v>
      </c>
      <c r="C212" s="17" t="s">
        <v>53</v>
      </c>
    </row>
    <row r="213" spans="2:7" ht="25.5" x14ac:dyDescent="0.2">
      <c r="C213" s="11" t="s">
        <v>39</v>
      </c>
    </row>
    <row r="214" spans="2:7" x14ac:dyDescent="0.2">
      <c r="C214" s="11" t="s">
        <v>20</v>
      </c>
    </row>
    <row r="215" spans="2:7" x14ac:dyDescent="0.2">
      <c r="C215" s="12" t="s">
        <v>18</v>
      </c>
      <c r="D215" s="41" t="s">
        <v>10</v>
      </c>
      <c r="E215" s="42">
        <f>5.28+4+2+2</f>
        <v>13.280000000000001</v>
      </c>
      <c r="G215" s="8">
        <f t="shared" ref="G215:G219" si="16">F215*E215</f>
        <v>0</v>
      </c>
    </row>
    <row r="216" spans="2:7" x14ac:dyDescent="0.2">
      <c r="C216" s="12" t="s">
        <v>30</v>
      </c>
      <c r="D216" s="41" t="s">
        <v>10</v>
      </c>
      <c r="E216" s="42">
        <v>6.5</v>
      </c>
      <c r="G216" s="8">
        <f t="shared" si="16"/>
        <v>0</v>
      </c>
    </row>
    <row r="217" spans="2:7" x14ac:dyDescent="0.2">
      <c r="C217" s="12" t="s">
        <v>31</v>
      </c>
      <c r="D217" s="41" t="s">
        <v>32</v>
      </c>
      <c r="E217" s="42">
        <f>1*1.5</f>
        <v>1.5</v>
      </c>
      <c r="G217" s="8">
        <f t="shared" si="16"/>
        <v>0</v>
      </c>
    </row>
    <row r="218" spans="2:7" x14ac:dyDescent="0.2">
      <c r="C218" s="12" t="s">
        <v>19</v>
      </c>
      <c r="D218" s="41" t="s">
        <v>32</v>
      </c>
      <c r="E218" s="42">
        <f>1*1.2</f>
        <v>1.2</v>
      </c>
      <c r="G218" s="8">
        <f t="shared" si="16"/>
        <v>0</v>
      </c>
    </row>
    <row r="219" spans="2:7" x14ac:dyDescent="0.2">
      <c r="C219" s="12" t="s">
        <v>33</v>
      </c>
      <c r="D219" s="41" t="s">
        <v>10</v>
      </c>
      <c r="E219" s="42">
        <v>2.1</v>
      </c>
      <c r="G219" s="8">
        <f t="shared" si="16"/>
        <v>0</v>
      </c>
    </row>
    <row r="221" spans="2:7" ht="178.5" x14ac:dyDescent="0.2">
      <c r="B221" s="49" t="s">
        <v>95</v>
      </c>
      <c r="C221" s="17" t="s">
        <v>54</v>
      </c>
      <c r="D221" s="20"/>
    </row>
    <row r="222" spans="2:7" x14ac:dyDescent="0.2">
      <c r="C222" s="11" t="s">
        <v>43</v>
      </c>
      <c r="D222" s="20"/>
    </row>
    <row r="223" spans="2:7" x14ac:dyDescent="0.2">
      <c r="C223" s="19" t="s">
        <v>55</v>
      </c>
      <c r="D223" s="21" t="s">
        <v>10</v>
      </c>
      <c r="E223" s="42">
        <v>6.5</v>
      </c>
      <c r="G223" s="8">
        <f t="shared" ref="G223" si="17">F223*E223</f>
        <v>0</v>
      </c>
    </row>
    <row r="225" spans="2:7" ht="178.5" x14ac:dyDescent="0.2">
      <c r="B225" s="49" t="s">
        <v>96</v>
      </c>
      <c r="C225" s="17" t="s">
        <v>56</v>
      </c>
    </row>
    <row r="226" spans="2:7" x14ac:dyDescent="0.2">
      <c r="C226" s="11" t="s">
        <v>57</v>
      </c>
    </row>
    <row r="227" spans="2:7" x14ac:dyDescent="0.2">
      <c r="C227" s="19" t="s">
        <v>52</v>
      </c>
      <c r="D227" s="41" t="s">
        <v>10</v>
      </c>
      <c r="E227" s="42">
        <v>12</v>
      </c>
      <c r="G227" s="8">
        <f t="shared" ref="G227" si="18">F227*E227</f>
        <v>0</v>
      </c>
    </row>
    <row r="229" spans="2:7" ht="178.5" x14ac:dyDescent="0.2">
      <c r="B229" s="49" t="s">
        <v>97</v>
      </c>
      <c r="C229" s="17" t="s">
        <v>58</v>
      </c>
    </row>
    <row r="230" spans="2:7" x14ac:dyDescent="0.2">
      <c r="C230" s="19" t="s">
        <v>55</v>
      </c>
      <c r="D230" s="41" t="s">
        <v>10</v>
      </c>
      <c r="E230" s="42">
        <v>1.5</v>
      </c>
      <c r="G230" s="8">
        <f t="shared" ref="G230" si="19">F230*E230</f>
        <v>0</v>
      </c>
    </row>
    <row r="232" spans="2:7" ht="117" x14ac:dyDescent="0.2">
      <c r="B232" s="49" t="s">
        <v>98</v>
      </c>
      <c r="C232" s="15" t="s">
        <v>59</v>
      </c>
    </row>
    <row r="233" spans="2:7" x14ac:dyDescent="0.2">
      <c r="C233" s="15" t="s">
        <v>61</v>
      </c>
    </row>
    <row r="234" spans="2:7" x14ac:dyDescent="0.2">
      <c r="C234" s="22" t="s">
        <v>60</v>
      </c>
      <c r="D234" s="41" t="s">
        <v>8</v>
      </c>
      <c r="E234" s="42">
        <v>30</v>
      </c>
      <c r="G234" s="8">
        <f t="shared" ref="G234" si="20">F234*E234</f>
        <v>0</v>
      </c>
    </row>
    <row r="236" spans="2:7" ht="229.5" x14ac:dyDescent="0.2">
      <c r="B236" s="49" t="s">
        <v>99</v>
      </c>
      <c r="C236" s="15" t="s">
        <v>62</v>
      </c>
    </row>
    <row r="237" spans="2:7" x14ac:dyDescent="0.2">
      <c r="C237" s="22" t="s">
        <v>63</v>
      </c>
      <c r="D237" s="41" t="s">
        <v>10</v>
      </c>
      <c r="E237" s="42">
        <v>15.38</v>
      </c>
      <c r="G237" s="8">
        <f t="shared" ref="G237" si="21">F237*E237</f>
        <v>0</v>
      </c>
    </row>
    <row r="239" spans="2:7" ht="234" customHeight="1" x14ac:dyDescent="0.2">
      <c r="B239" s="49" t="s">
        <v>107</v>
      </c>
      <c r="C239" s="15" t="s">
        <v>64</v>
      </c>
    </row>
    <row r="240" spans="2:7" x14ac:dyDescent="0.2">
      <c r="C240" s="22" t="s">
        <v>63</v>
      </c>
      <c r="D240" s="41" t="s">
        <v>10</v>
      </c>
      <c r="E240" s="42">
        <v>15.38</v>
      </c>
      <c r="G240" s="8">
        <f t="shared" ref="G240" si="22">F240*E240</f>
        <v>0</v>
      </c>
    </row>
    <row r="241" spans="1:7" x14ac:dyDescent="0.2">
      <c r="B241" s="63"/>
      <c r="C241" s="64"/>
      <c r="D241" s="59"/>
      <c r="E241" s="60"/>
      <c r="F241" s="61"/>
      <c r="G241" s="62"/>
    </row>
    <row r="242" spans="1:7" s="31" customFormat="1" x14ac:dyDescent="0.2">
      <c r="A242" s="25"/>
      <c r="B242" s="53" t="s">
        <v>89</v>
      </c>
      <c r="C242" s="54" t="s">
        <v>46</v>
      </c>
      <c r="D242" s="55" t="s">
        <v>106</v>
      </c>
      <c r="E242" s="56"/>
      <c r="F242" s="65"/>
      <c r="G242" s="57">
        <f>SUM(G192:G241)</f>
        <v>0</v>
      </c>
    </row>
    <row r="243" spans="1:7" s="31" customFormat="1" x14ac:dyDescent="0.2">
      <c r="A243" s="25"/>
      <c r="B243" s="66"/>
      <c r="C243" s="67"/>
      <c r="D243" s="39"/>
      <c r="E243" s="40"/>
      <c r="F243" s="68"/>
      <c r="G243" s="69"/>
    </row>
    <row r="245" spans="1:7" x14ac:dyDescent="0.2">
      <c r="B245" s="52" t="s">
        <v>100</v>
      </c>
      <c r="C245" s="10" t="s">
        <v>65</v>
      </c>
      <c r="D245" s="47"/>
      <c r="E245" s="48"/>
      <c r="F245" s="34"/>
      <c r="G245" s="35"/>
    </row>
    <row r="247" spans="1:7" ht="153" x14ac:dyDescent="0.2">
      <c r="B247" s="49" t="s">
        <v>101</v>
      </c>
      <c r="C247" s="11" t="s">
        <v>66</v>
      </c>
    </row>
    <row r="248" spans="1:7" ht="38.25" x14ac:dyDescent="0.2">
      <c r="C248" s="11" t="s">
        <v>67</v>
      </c>
    </row>
    <row r="249" spans="1:7" x14ac:dyDescent="0.2">
      <c r="C249" s="19" t="s">
        <v>68</v>
      </c>
      <c r="D249" s="41" t="s">
        <v>32</v>
      </c>
      <c r="E249" s="42">
        <f>(6.5+3.25+6.5)*7.5+2.7*3.8+3.5*3.1+0.5*2*2</f>
        <v>144.98499999999999</v>
      </c>
      <c r="G249" s="8">
        <f t="shared" ref="G249" si="23">F249*E249</f>
        <v>0</v>
      </c>
    </row>
    <row r="251" spans="1:7" ht="153" x14ac:dyDescent="0.2">
      <c r="B251" s="49" t="s">
        <v>102</v>
      </c>
      <c r="C251" s="11" t="s">
        <v>69</v>
      </c>
    </row>
    <row r="252" spans="1:7" ht="38.25" x14ac:dyDescent="0.2">
      <c r="C252" s="11" t="s">
        <v>70</v>
      </c>
    </row>
    <row r="253" spans="1:7" ht="25.5" x14ac:dyDescent="0.2">
      <c r="C253" s="19" t="s">
        <v>71</v>
      </c>
      <c r="D253" s="41" t="s">
        <v>32</v>
      </c>
      <c r="E253" s="42">
        <f>20.5+0.5</f>
        <v>21</v>
      </c>
      <c r="G253" s="8">
        <f t="shared" ref="G253" si="24">F253*E253</f>
        <v>0</v>
      </c>
    </row>
    <row r="254" spans="1:7" x14ac:dyDescent="0.2">
      <c r="B254" s="63"/>
      <c r="C254" s="71"/>
      <c r="D254" s="59"/>
      <c r="E254" s="60"/>
      <c r="F254" s="61"/>
      <c r="G254" s="62"/>
    </row>
    <row r="255" spans="1:7" s="31" customFormat="1" x14ac:dyDescent="0.2">
      <c r="A255" s="25"/>
      <c r="B255" s="53" t="s">
        <v>100</v>
      </c>
      <c r="C255" s="72" t="s">
        <v>108</v>
      </c>
      <c r="D255" s="55" t="s">
        <v>106</v>
      </c>
      <c r="E255" s="56"/>
      <c r="F255" s="65"/>
      <c r="G255" s="57">
        <f>SUM(G247:G254)</f>
        <v>0</v>
      </c>
    </row>
    <row r="256" spans="1:7" s="31" customFormat="1" x14ac:dyDescent="0.2">
      <c r="A256" s="25"/>
      <c r="B256" s="66"/>
      <c r="C256" s="70"/>
      <c r="D256" s="39"/>
      <c r="E256" s="40"/>
      <c r="F256" s="68"/>
      <c r="G256" s="69"/>
    </row>
    <row r="258" spans="2:7" x14ac:dyDescent="0.2">
      <c r="B258" s="51" t="s">
        <v>103</v>
      </c>
      <c r="C258" s="10" t="s">
        <v>72</v>
      </c>
      <c r="D258" s="47"/>
      <c r="E258" s="48"/>
      <c r="F258" s="34"/>
      <c r="G258" s="35"/>
    </row>
    <row r="260" spans="2:7" ht="63.75" x14ac:dyDescent="0.2">
      <c r="B260" s="49" t="s">
        <v>243</v>
      </c>
      <c r="C260" s="23" t="s">
        <v>73</v>
      </c>
    </row>
    <row r="261" spans="2:7" x14ac:dyDescent="0.2">
      <c r="C261" s="24" t="s">
        <v>74</v>
      </c>
      <c r="D261" s="41" t="s">
        <v>32</v>
      </c>
      <c r="E261" s="42">
        <v>21</v>
      </c>
      <c r="G261" s="8">
        <f t="shared" ref="G261" si="25">F261*E261</f>
        <v>0</v>
      </c>
    </row>
    <row r="262" spans="2:7" x14ac:dyDescent="0.2">
      <c r="B262" s="63"/>
      <c r="C262" s="58"/>
      <c r="D262" s="59"/>
      <c r="E262" s="60"/>
      <c r="F262" s="61"/>
      <c r="G262" s="62"/>
    </row>
    <row r="263" spans="2:7" x14ac:dyDescent="0.2">
      <c r="B263" s="53" t="s">
        <v>103</v>
      </c>
      <c r="C263" s="54" t="s">
        <v>72</v>
      </c>
      <c r="D263" s="55" t="s">
        <v>106</v>
      </c>
      <c r="E263" s="56"/>
      <c r="F263" s="65"/>
      <c r="G263" s="57">
        <f>SUM(G260:G262)</f>
        <v>0</v>
      </c>
    </row>
  </sheetData>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Opći uvjeti</vt:lpstr>
      <vt:lpstr>Demontaža</vt:lpstr>
      <vt:lpstr>GO radovi</vt:lpstr>
      <vt:lpstr>Demontaža!Print_Area</vt:lpstr>
      <vt:lpstr>'GO radovi'!Print_Area</vt:lpstr>
      <vt:lpstr>'Opći uvjeti'!Print_Area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 Rukavina</dc:creator>
  <cp:lastModifiedBy>Iva Martinić</cp:lastModifiedBy>
  <dcterms:created xsi:type="dcterms:W3CDTF">2020-05-15T12:06:58Z</dcterms:created>
  <dcterms:modified xsi:type="dcterms:W3CDTF">2020-05-26T12:52:27Z</dcterms:modified>
</cp:coreProperties>
</file>